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7022"/>
  <workbookPr/>
  <bookViews>
    <workbookView xWindow="1440" yWindow="0" windowWidth="32260" windowHeight="21060" tabRatio="500" activeTab="0"/>
  </bookViews>
  <sheets>
    <sheet name="KathikaV1_1" sheetId="1" r:id="rId1"/>
    <sheet name="TermsConditions" sheetId="3" r:id="rId2"/>
  </sheets>
  <definedNames/>
  <calcPr calcId="140000"/>
  <extLst/>
</workbook>
</file>

<file path=xl/sharedStrings.xml><?xml version="1.0" encoding="utf-8"?>
<sst xmlns="http://schemas.openxmlformats.org/spreadsheetml/2006/main" count="666" uniqueCount="267">
  <si>
    <t>Photos</t>
  </si>
  <si>
    <t>Description</t>
  </si>
  <si>
    <t>Min. qty per ref.</t>
  </si>
  <si>
    <t>N146</t>
  </si>
  <si>
    <t>N151bM</t>
  </si>
  <si>
    <t>Volcano Kachuwa</t>
  </si>
  <si>
    <t>Mottled Kachuwa</t>
  </si>
  <si>
    <t xml:space="preserve">P-HL-RL VOLCANO </t>
  </si>
  <si>
    <t>P-HL-RL MOTTLED</t>
  </si>
  <si>
    <t>SKU</t>
  </si>
  <si>
    <t>P-HL-RL MELANGE</t>
  </si>
  <si>
    <t>Melange Kachuwa</t>
  </si>
  <si>
    <t>Red Kachuwa</t>
  </si>
  <si>
    <t>P-HL-RL RED</t>
  </si>
  <si>
    <t>P-HL-RB1</t>
  </si>
  <si>
    <t>P-HL-RB2</t>
  </si>
  <si>
    <t>P-HL-RB3</t>
  </si>
  <si>
    <t>P-HL-TB2</t>
  </si>
  <si>
    <t>Mele Small</t>
  </si>
  <si>
    <t>Mele Medium</t>
  </si>
  <si>
    <t>Mele Large</t>
  </si>
  <si>
    <t>Mele Hexagonal</t>
  </si>
  <si>
    <t>P-FA-SCL1-4</t>
  </si>
  <si>
    <t>Merino wool blanket/throw</t>
  </si>
  <si>
    <t>MINI BOLSTER</t>
  </si>
  <si>
    <t>BURST</t>
  </si>
  <si>
    <t>MANDALA</t>
  </si>
  <si>
    <t>Cushion</t>
  </si>
  <si>
    <t xml:space="preserve">FOREST LIGHT SMALL </t>
  </si>
  <si>
    <t xml:space="preserve">P-HL-CB1 </t>
  </si>
  <si>
    <t xml:space="preserve">FOREST LIGHT LARGE </t>
  </si>
  <si>
    <t xml:space="preserve">P-HL-CB2 </t>
  </si>
  <si>
    <t xml:space="preserve">COWRIE BELT BAG </t>
  </si>
  <si>
    <t xml:space="preserve">P-FA-LB5 </t>
  </si>
  <si>
    <t>Lamp made from copper, brass. With European CEE VDE electrical cable.</t>
  </si>
  <si>
    <t>Handcrafted copper water bottles.</t>
  </si>
  <si>
    <t xml:space="preserve">A soft and cosy blanket to use on the bed or as a stylish throw. </t>
  </si>
  <si>
    <t xml:space="preserve">Raw silk cushion cover with sequin embroidery </t>
  </si>
  <si>
    <t>Size</t>
  </si>
  <si>
    <t>Small</t>
  </si>
  <si>
    <t>Medium</t>
  </si>
  <si>
    <t>Large</t>
  </si>
  <si>
    <t>Mango wood and beeswax</t>
  </si>
  <si>
    <t>Dimension</t>
  </si>
  <si>
    <t>Hexagonal</t>
  </si>
  <si>
    <t>121.00</t>
  </si>
  <si>
    <t>Leather and suede</t>
  </si>
  <si>
    <t xml:space="preserve">P-FA-LB1 </t>
  </si>
  <si>
    <t>COWRIE SHOULDER BAG</t>
  </si>
  <si>
    <t>Leather and seude with copper chips</t>
  </si>
  <si>
    <t xml:space="preserve">P-FA-LB4 </t>
  </si>
  <si>
    <t>COWRIE AND HARP BAG</t>
  </si>
  <si>
    <t xml:space="preserve">P-FA-LB6 </t>
  </si>
  <si>
    <t xml:space="preserve">P-FA-LB3 </t>
  </si>
  <si>
    <t>Leather and seude</t>
  </si>
  <si>
    <t>Leather and seude with embroideries</t>
  </si>
  <si>
    <t>P-FA-CL2</t>
  </si>
  <si>
    <t>P-FA-CL1</t>
  </si>
  <si>
    <t>CANVAS CLUTCH</t>
  </si>
  <si>
    <t>SHAMA CLUTCH</t>
  </si>
  <si>
    <t>Hand painted on canvas</t>
  </si>
  <si>
    <t>Wool and bead embroidery</t>
  </si>
  <si>
    <t>P-FA-LB6</t>
  </si>
  <si>
    <t>P-FA-SCMW1-6</t>
  </si>
  <si>
    <t>PUTALI FAN BAG</t>
  </si>
  <si>
    <t>MERINO CRINKLE SCARF</t>
  </si>
  <si>
    <t>Calf leather and silk brocade</t>
  </si>
  <si>
    <t>100% Merino wool</t>
  </si>
  <si>
    <t>KYIRONG GREEN</t>
  </si>
  <si>
    <t>ENVELOPE CLUTCH</t>
  </si>
  <si>
    <t>Eco-friendly, veg-tanned leather (67%) woolen or synthetic pangden (33%).</t>
  </si>
  <si>
    <t>KYIRONG BLACK</t>
  </si>
  <si>
    <t>KAMARANG</t>
  </si>
  <si>
    <t>LHOMI</t>
  </si>
  <si>
    <t>MUSTANG WOOL</t>
  </si>
  <si>
    <t>MUSTANG</t>
  </si>
  <si>
    <t>SADDLE BAG</t>
  </si>
  <si>
    <t>CARRY ALL</t>
  </si>
  <si>
    <t>CROSSBODY</t>
  </si>
  <si>
    <t>CYNK-0001</t>
  </si>
  <si>
    <t>Made from 925 Silver, comes in a hadmade giftbox made from Lokta paper</t>
  </si>
  <si>
    <t>CYBR-0001</t>
  </si>
  <si>
    <t>CYER-0001</t>
  </si>
  <si>
    <t>TOTE</t>
  </si>
  <si>
    <t>Color</t>
  </si>
  <si>
    <t>Silver</t>
  </si>
  <si>
    <t>CYNK-0002</t>
  </si>
  <si>
    <t>CYBR-0002</t>
  </si>
  <si>
    <t>BRACELET AZIRA</t>
  </si>
  <si>
    <t>CYER-0002</t>
  </si>
  <si>
    <t>EARRING AZIRA</t>
  </si>
  <si>
    <t>NECKLACE VALAYA</t>
  </si>
  <si>
    <t>BRACELET VALAYA</t>
  </si>
  <si>
    <t>EARRING VALAYA</t>
  </si>
  <si>
    <t>NECKLACE AZIRA</t>
  </si>
  <si>
    <t>CYNK-0003</t>
  </si>
  <si>
    <t>CYBR-0003</t>
  </si>
  <si>
    <t>CYER-0003</t>
  </si>
  <si>
    <t>NECKLACE TUHINA</t>
  </si>
  <si>
    <t>BRACELET TUHINA</t>
  </si>
  <si>
    <t>EARRING TUHINA</t>
  </si>
  <si>
    <t>PL1</t>
  </si>
  <si>
    <t>JUMLA PLACEMAT</t>
  </si>
  <si>
    <t>Nettle, linen and cotton</t>
  </si>
  <si>
    <t>TB3</t>
  </si>
  <si>
    <t>JUMLA TABLE RUNNER</t>
  </si>
  <si>
    <t>NTC1-150 X 80</t>
  </si>
  <si>
    <t>TSATSALUNG CARPET</t>
  </si>
  <si>
    <t>Nettle, hemp and felt</t>
  </si>
  <si>
    <t>VLB1a</t>
  </si>
  <si>
    <t>VALET TRAY</t>
  </si>
  <si>
    <t>Daphley vegetal leather and linen</t>
  </si>
  <si>
    <t>12 x 12 x 12 cm</t>
  </si>
  <si>
    <t>15 x 15 x 15 cm</t>
  </si>
  <si>
    <t>CS5b - DAPHLEY</t>
  </si>
  <si>
    <t>JALPA CUSHION COVER</t>
  </si>
  <si>
    <t>CS5b - ALLO</t>
  </si>
  <si>
    <t>BHANGARA CUSHION COVER</t>
  </si>
  <si>
    <t>Nettle and linen</t>
  </si>
  <si>
    <t>CS5b - HEMP</t>
  </si>
  <si>
    <t>TSATSALUNG CUSHION COVER</t>
  </si>
  <si>
    <t>Hemp and linen</t>
  </si>
  <si>
    <t>NAT</t>
  </si>
  <si>
    <t>BR9/Y2</t>
  </si>
  <si>
    <t>TD2</t>
  </si>
  <si>
    <t>W</t>
  </si>
  <si>
    <t>N2</t>
  </si>
  <si>
    <t>BLG2</t>
  </si>
  <si>
    <t>BLG5</t>
  </si>
  <si>
    <t>P4</t>
  </si>
  <si>
    <t>R7</t>
  </si>
  <si>
    <t>BR9</t>
  </si>
  <si>
    <t>P6D</t>
  </si>
  <si>
    <t>N7</t>
  </si>
  <si>
    <t>one color</t>
  </si>
  <si>
    <t>One color</t>
  </si>
  <si>
    <t>AW2</t>
  </si>
  <si>
    <t>MOSAIC OF NEPALESE TEXTURES</t>
  </si>
  <si>
    <t>Daphley vegetal leather, hemp. Nettle, wood.
Size and color can be made to any interior. Pricing upon request. Price indication in this sheet is for the displayed 3 piece mosaic</t>
  </si>
  <si>
    <t xml:space="preserve">Custom made. Displayed panels are 50 x 18.8 cm each </t>
  </si>
  <si>
    <t>Custom made</t>
  </si>
  <si>
    <t>Wholesale price [EUR]</t>
  </si>
  <si>
    <t>SRP [EUR]</t>
  </si>
  <si>
    <t>T2</t>
  </si>
  <si>
    <t>V7</t>
  </si>
  <si>
    <t>Y2</t>
  </si>
  <si>
    <t>N136-L</t>
  </si>
  <si>
    <t>CHIME JOURNAL</t>
  </si>
  <si>
    <t>17,5 x 13 x 6 cm</t>
  </si>
  <si>
    <t>Journal with a soft silk screen printed Daphne paper cover stitched on a felt backing, closing with a piece of thin Malmal. Iinner sheets of natural color Daphne paper.</t>
  </si>
  <si>
    <t xml:space="preserve">Journal with a hand-woven hemp cover, side binding with brass tubes, inner sheets of natural color Daphne paper and a sliding hand carved brass closure.  </t>
  </si>
  <si>
    <t>SALINAR JOURNAL</t>
  </si>
  <si>
    <t>13 x 9,5 x 2,5 cm</t>
  </si>
  <si>
    <t>Journal with a soft printed Daphne paper cover lined with felt and inner sheets of natural color Daphne paper.</t>
  </si>
  <si>
    <t>RAYNA JOURNAL</t>
  </si>
  <si>
    <t>BLG8L</t>
  </si>
  <si>
    <t>18 x 13,5 x 2,8 cm</t>
  </si>
  <si>
    <t>KESA JOURNAL</t>
  </si>
  <si>
    <t>N171-JP</t>
  </si>
  <si>
    <t>Journal with a printed soft vegetal leather cover, lined with felt and a suede cord closure. Inner removable book with sheets of natural color Daphne paper.</t>
  </si>
  <si>
    <t>17 x 13 x 2 cm</t>
  </si>
  <si>
    <t>O5</t>
  </si>
  <si>
    <t>DG2</t>
  </si>
  <si>
    <t>NAGA GUESTBOOK</t>
  </si>
  <si>
    <t>Guestbook with a printed vegetal leather cover, natural color innrer sheets of deckle-edge Daphne paper.</t>
  </si>
  <si>
    <t>45 x 17 cm</t>
  </si>
  <si>
    <t>NJ6</t>
  </si>
  <si>
    <t>HMONG BRIDAL BOOK</t>
  </si>
  <si>
    <t>Wedding Guestbook with a hard Daphley vegetal leather cover adorned with a large hand-carved brass ornament, inner sheets of thick natural color Daphne paper with gold print and a thin cotton wrap closure. Sold in a Daphne paper presentation box.</t>
  </si>
  <si>
    <t>Case: 40,5 x 21,8 x 4,5 cm
Book: 38 x 19 x 3 cm</t>
  </si>
  <si>
    <t>NT32M</t>
  </si>
  <si>
    <t>JAMPA JOURNAL</t>
  </si>
  <si>
    <t>Journal with three layered covers of natural vegetal leather, raw silk and hand-woven nettle fabric, inner card holders, inner zip pocket, inner sheets of natural color Daphne paper and a triple cotton cord closure.</t>
  </si>
  <si>
    <t>23 x 18,5 x 3 cm</t>
  </si>
  <si>
    <t>KALANTI JOURNAL</t>
  </si>
  <si>
    <t>After-travel journal with a soft vegetal leather and linen cover, inner sheets of thick natural color Daphne paper.</t>
  </si>
  <si>
    <t>NT33a</t>
  </si>
  <si>
    <t>24 x 18,5 x 3 cm</t>
  </si>
  <si>
    <t>NT33b</t>
  </si>
  <si>
    <t>26,5 x 18,5 x 3 cm</t>
  </si>
  <si>
    <t>NT35a</t>
  </si>
  <si>
    <t>JALPA JOURNAL</t>
  </si>
  <si>
    <t>Travel diary with a soft vegettable leather cover and a magnatic closure</t>
  </si>
  <si>
    <t>15 x 11,5 x 3,5 cm</t>
  </si>
  <si>
    <t>NT35b</t>
  </si>
  <si>
    <t>18 x 14 x 4 cm</t>
  </si>
  <si>
    <t>N167b</t>
  </si>
  <si>
    <t>JUMLA JOURNAL</t>
  </si>
  <si>
    <t>Journal with a soft coverand 3 textures, Daphley (vegetal leather), linen and hemp for the colored journals. Daphley, hemp and nettle weave for the natural color journal. Plain linen lining and inner sheets of natural color Daphne paper</t>
  </si>
  <si>
    <t>20 x 15 x 3 cm</t>
  </si>
  <si>
    <t>P9</t>
  </si>
  <si>
    <t>O3L</t>
  </si>
  <si>
    <t>Y5</t>
  </si>
  <si>
    <t>NT36</t>
  </si>
  <si>
    <t>ZANZIBAR</t>
  </si>
  <si>
    <t>Travel diary with a soft linen printed cover. Inner notebook with inner sheets of alternating natural color Daphne paper and drawing paper. Magnetic belt closure.</t>
  </si>
  <si>
    <t>16 x 12,5 x 4 cm</t>
  </si>
  <si>
    <t>R7P</t>
  </si>
  <si>
    <t>Black</t>
  </si>
  <si>
    <t>Product name</t>
  </si>
  <si>
    <t>D 21 cm x H 7 cm</t>
  </si>
  <si>
    <t>D 30 cm x H 10 cm</t>
  </si>
  <si>
    <t>D 41 cm x H 12 cm</t>
  </si>
  <si>
    <t>D 7 cm x H 11.5 cm</t>
  </si>
  <si>
    <t>D 8.5 cm x H 24 cm</t>
  </si>
  <si>
    <t>D 11.5 x H 43.2 cm</t>
  </si>
  <si>
    <t>D 8 cm x H 24 cm</t>
  </si>
  <si>
    <t>L 240 cm x W 130 cm</t>
  </si>
  <si>
    <t>L 48 cm x B 29 cm</t>
  </si>
  <si>
    <t>L 48 cm x B 46 cm</t>
  </si>
  <si>
    <t>L 15 cm x H x 5 cm x H 11 cm</t>
  </si>
  <si>
    <t>L 5 cm x D 20 cm</t>
  </si>
  <si>
    <t>27,5 x 20 cm</t>
  </si>
  <si>
    <t>27,5 x 18 cm</t>
  </si>
  <si>
    <t>25 x 15 cm, strap 98 cm</t>
  </si>
  <si>
    <t>30,4  x 21 cm, strap 98 cm</t>
  </si>
  <si>
    <t>24,5 x 22 cm, strap 98 cm</t>
  </si>
  <si>
    <t>25 x 12 cm, strap 98 cm</t>
  </si>
  <si>
    <t>40,6 x 22,5 cm</t>
  </si>
  <si>
    <t>70 x 80 cm</t>
  </si>
  <si>
    <t xml:space="preserve">20,3 cm x 28 cm </t>
  </si>
  <si>
    <t xml:space="preserve">20,3 x 28 cm </t>
  </si>
  <si>
    <t xml:space="preserve">23 x 23 cm, strap 117/127 cm </t>
  </si>
  <si>
    <t xml:space="preserve">30 x 35,5 cm, strap 25.4/66 cm </t>
  </si>
  <si>
    <t>28 x 35,6 cm, strap 114/119,4 cm</t>
  </si>
  <si>
    <t>38,1 x 15,2 cm, strap 22,9/66cm</t>
  </si>
  <si>
    <t>38 x 38 cm</t>
  </si>
  <si>
    <t>40 x 28 cm</t>
  </si>
  <si>
    <t>150 x 22 cm</t>
  </si>
  <si>
    <t>150 x 80 cm</t>
  </si>
  <si>
    <t>Total per ref</t>
  </si>
  <si>
    <t>Brand</t>
  </si>
  <si>
    <t>PIA</t>
  </si>
  <si>
    <t>Pia</t>
  </si>
  <si>
    <t>WY</t>
  </si>
  <si>
    <t>Yala</t>
  </si>
  <si>
    <t>MV</t>
  </si>
  <si>
    <t>The White Yak</t>
  </si>
  <si>
    <t>Yala Mandala</t>
  </si>
  <si>
    <t>Marina Vaptzarova</t>
  </si>
  <si>
    <t>YALA</t>
  </si>
  <si>
    <t>Note: min. Order amount is EUR 1000,-</t>
  </si>
  <si>
    <t>Note: min. Order amount is EUR 500,-</t>
  </si>
  <si>
    <t>Please fill in the gray highlighted cells and send this document to prena@kathika.nl</t>
  </si>
  <si>
    <t>document to</t>
  </si>
  <si>
    <t>prena@kathika.nl</t>
  </si>
  <si>
    <t>Note: min. Order amount is EUR 500-</t>
  </si>
  <si>
    <t>Pia Nepal</t>
  </si>
  <si>
    <r>
      <t>Name</t>
    </r>
    <r>
      <rPr>
        <sz val="12"/>
        <color rgb="FFFF0000"/>
        <rFont val="Verdana"/>
        <family val="2"/>
      </rPr>
      <t>*</t>
    </r>
    <r>
      <rPr>
        <sz val="12"/>
        <color theme="1"/>
        <rFont val="Verdana"/>
        <family val="2"/>
      </rPr>
      <t>:</t>
    </r>
  </si>
  <si>
    <r>
      <t>Name</t>
    </r>
    <r>
      <rPr>
        <sz val="12"/>
        <color rgb="FFFF0000"/>
        <rFont val="Verdana"/>
        <family val="2"/>
      </rPr>
      <t>*</t>
    </r>
  </si>
  <si>
    <r>
      <t>Company name</t>
    </r>
    <r>
      <rPr>
        <sz val="12"/>
        <color rgb="FFFF0000"/>
        <rFont val="Verdana"/>
        <family val="2"/>
      </rPr>
      <t>*</t>
    </r>
    <r>
      <rPr>
        <sz val="12"/>
        <color theme="1"/>
        <rFont val="Verdana"/>
        <family val="2"/>
      </rPr>
      <t>:</t>
    </r>
  </si>
  <si>
    <r>
      <t>Company</t>
    </r>
    <r>
      <rPr>
        <sz val="12"/>
        <color rgb="FFFF0000"/>
        <rFont val="Verdana"/>
        <family val="2"/>
      </rPr>
      <t>*</t>
    </r>
  </si>
  <si>
    <t>Remark</t>
  </si>
  <si>
    <t>Total per brand</t>
  </si>
  <si>
    <t>Grand total</t>
  </si>
  <si>
    <t>Version 1.1</t>
  </si>
  <si>
    <t>Terms and conditions</t>
  </si>
  <si>
    <t>• All reasonable efforts have been made to ensure the accuracy of the information in this pricelist However, Kathika cannot be held responsible for any typographical errors, inaccuracies, or omissions that may relate to product descriptions, specifications, pricing and other details.</t>
  </si>
  <si>
    <t>• Prices are excluding BTW and are Ex-works Nepal</t>
  </si>
  <si>
    <t>• Kathika can give an indication (+/- 10%  accuracy) of shipmen cost prior to ordering</t>
  </si>
  <si>
    <t>• Fixed cost for shipment cost will be informed with the order confirmation</t>
  </si>
  <si>
    <t>• Shipment cost will be charged against actual cost</t>
  </si>
  <si>
    <t>• All product are made to order. Please expect a delivery time of 1-3 months depending on order. More accurate leadtimes can be given upon inquiry or with order.</t>
  </si>
  <si>
    <t>• Payment terms depending on order amount. Note that a 40% deposit is a minimum requirement.</t>
  </si>
  <si>
    <t>• Prices are valid for ordering up and until 31-12-2019</t>
  </si>
  <si>
    <t>T&amp;C's apply</t>
  </si>
  <si>
    <t>&lt;-- 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</si>
</sst>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47E]"/>
  </numFmts>
  <fonts count="18">
    <font>
      <sz val="12"/>
      <color theme="1"/>
      <name val="Calibri"/>
      <family val="2"/>
      <scheme val="minor"/>
    </font>
    <font>
      <sz val="10"/>
      <name val="Arial"/>
      <family val="2"/>
    </font>
    <font>
      <b/>
      <sz val="12"/>
      <color theme="1"/>
      <name val="Calibri"/>
      <family val="2"/>
      <scheme val="minor"/>
    </font>
    <font>
      <sz val="10"/>
      <name val="Century Gothic"/>
      <family val="2"/>
    </font>
    <font>
      <b/>
      <sz val="10"/>
      <name val="Verdana"/>
      <family val="2"/>
    </font>
    <font>
      <sz val="10"/>
      <name val="Verdana"/>
      <family val="2"/>
    </font>
    <font>
      <u val="single"/>
      <sz val="12"/>
      <color theme="10"/>
      <name val="Calibri"/>
      <family val="2"/>
      <scheme val="minor"/>
    </font>
    <font>
      <u val="single"/>
      <sz val="12"/>
      <color theme="11"/>
      <name val="Calibri"/>
      <family val="2"/>
      <scheme val="minor"/>
    </font>
    <font>
      <sz val="10"/>
      <color theme="0"/>
      <name val="Verdana"/>
      <family val="2"/>
    </font>
    <font>
      <sz val="12"/>
      <color theme="1"/>
      <name val="Verdana"/>
      <family val="2"/>
    </font>
    <font>
      <b/>
      <sz val="12"/>
      <color theme="1"/>
      <name val="Verdana"/>
      <family val="2"/>
    </font>
    <font>
      <sz val="12"/>
      <color rgb="FFFF0000"/>
      <name val="Verdana"/>
      <family val="2"/>
    </font>
    <font>
      <i/>
      <sz val="12"/>
      <color theme="3"/>
      <name val="Verdana"/>
      <family val="2"/>
    </font>
    <font>
      <u val="single"/>
      <sz val="12"/>
      <color theme="10"/>
      <name val="Verdana"/>
      <family val="2"/>
    </font>
    <font>
      <b/>
      <sz val="12"/>
      <name val="Verdana"/>
      <family val="2"/>
    </font>
    <font>
      <sz val="12"/>
      <color theme="0"/>
      <name val="Verdana"/>
      <family val="2"/>
    </font>
    <font>
      <sz val="12"/>
      <name val="Verdana"/>
      <family val="2"/>
    </font>
    <font>
      <sz val="10"/>
      <color rgb="FFFF0000"/>
      <name val="Verdana"/>
      <family val="2"/>
    </font>
  </fonts>
  <fills count="43">
    <fill>
      <patternFill/>
    </fill>
    <fill>
      <patternFill patternType="gray125"/>
    </fill>
    <fill>
      <patternFill patternType="solid">
        <fgColor rgb="FFFBAE47"/>
        <bgColor indexed="64"/>
      </patternFill>
    </fill>
    <fill>
      <patternFill patternType="solid">
        <fgColor rgb="FF91795A"/>
        <bgColor indexed="64"/>
      </patternFill>
    </fill>
    <fill>
      <patternFill patternType="solid">
        <fgColor rgb="FFD6473F"/>
        <bgColor indexed="64"/>
      </patternFill>
    </fill>
    <fill>
      <patternFill patternType="solid">
        <fgColor rgb="FFF48036"/>
        <bgColor indexed="64"/>
      </patternFill>
    </fill>
    <fill>
      <patternFill patternType="solid">
        <fgColor rgb="FFEF3D6F"/>
        <bgColor indexed="64"/>
      </patternFill>
    </fill>
    <fill>
      <patternFill patternType="solid">
        <fgColor rgb="FFA7A9AC"/>
        <bgColor indexed="64"/>
      </patternFill>
    </fill>
    <fill>
      <patternFill patternType="solid">
        <fgColor rgb="FF2A3975"/>
        <bgColor indexed="64"/>
      </patternFill>
    </fill>
    <fill>
      <patternFill patternType="solid">
        <fgColor rgb="FF268398"/>
        <bgColor indexed="64"/>
      </patternFill>
    </fill>
    <fill>
      <patternFill patternType="solid">
        <fgColor rgb="FFD5B73D"/>
        <bgColor indexed="64"/>
      </patternFill>
    </fill>
    <fill>
      <patternFill patternType="solid">
        <fgColor rgb="FF41BFA9"/>
        <bgColor indexed="64"/>
      </patternFill>
    </fill>
    <fill>
      <patternFill patternType="solid">
        <fgColor rgb="FF83C555"/>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1DCCB"/>
        <bgColor indexed="64"/>
      </patternFill>
    </fill>
    <fill>
      <patternFill patternType="solid">
        <fgColor rgb="FFE26430"/>
        <bgColor indexed="64"/>
      </patternFill>
    </fill>
    <fill>
      <patternFill patternType="solid">
        <fgColor rgb="FFD73C27"/>
        <bgColor indexed="64"/>
      </patternFill>
    </fill>
    <fill>
      <patternFill patternType="solid">
        <fgColor rgb="FF231F20"/>
        <bgColor indexed="64"/>
      </patternFill>
    </fill>
    <fill>
      <patternFill patternType="solid">
        <fgColor rgb="FFF58540"/>
        <bgColor indexed="64"/>
      </patternFill>
    </fill>
    <fill>
      <patternFill patternType="solid">
        <fgColor rgb="FF65C5AC"/>
        <bgColor indexed="64"/>
      </patternFill>
    </fill>
    <fill>
      <patternFill patternType="solid">
        <fgColor rgb="FFDFD13B"/>
        <bgColor indexed="64"/>
      </patternFill>
    </fill>
    <fill>
      <patternFill patternType="solid">
        <fgColor rgb="FF8F7664"/>
        <bgColor indexed="64"/>
      </patternFill>
    </fill>
    <fill>
      <patternFill patternType="solid">
        <fgColor rgb="FFBE3356"/>
        <bgColor indexed="64"/>
      </patternFill>
    </fill>
    <fill>
      <patternFill patternType="solid">
        <fgColor rgb="FFF04D41"/>
        <bgColor indexed="64"/>
      </patternFill>
    </fill>
    <fill>
      <patternFill patternType="solid">
        <fgColor rgb="FF26868B"/>
        <bgColor indexed="64"/>
      </patternFill>
    </fill>
    <fill>
      <patternFill patternType="solid">
        <fgColor rgb="FF40616B"/>
        <bgColor indexed="64"/>
      </patternFill>
    </fill>
    <fill>
      <patternFill patternType="solid">
        <fgColor rgb="FF9E343F"/>
        <bgColor indexed="64"/>
      </patternFill>
    </fill>
    <fill>
      <patternFill patternType="solid">
        <fgColor rgb="FFA44583"/>
        <bgColor indexed="64"/>
      </patternFill>
    </fill>
    <fill>
      <patternFill patternType="solid">
        <fgColor rgb="FF999B99"/>
        <bgColor indexed="64"/>
      </patternFill>
    </fill>
    <fill>
      <patternFill patternType="solid">
        <fgColor rgb="FF58C2AE"/>
        <bgColor indexed="64"/>
      </patternFill>
    </fill>
    <fill>
      <patternFill patternType="solid">
        <fgColor rgb="FF756E5F"/>
        <bgColor indexed="64"/>
      </patternFill>
    </fill>
    <fill>
      <patternFill patternType="solid">
        <fgColor rgb="FF48A693"/>
        <bgColor indexed="64"/>
      </patternFill>
    </fill>
    <fill>
      <patternFill patternType="solid">
        <fgColor rgb="FFE1302D"/>
        <bgColor indexed="64"/>
      </patternFill>
    </fill>
    <fill>
      <patternFill patternType="solid">
        <fgColor rgb="FFE86C4C"/>
        <bgColor indexed="64"/>
      </patternFill>
    </fill>
    <fill>
      <patternFill patternType="solid">
        <fgColor rgb="FF1886A0"/>
        <bgColor indexed="64"/>
      </patternFill>
    </fill>
    <fill>
      <patternFill patternType="solid">
        <fgColor rgb="FF443F31"/>
        <bgColor indexed="64"/>
      </patternFill>
    </fill>
    <fill>
      <patternFill patternType="solid">
        <fgColor rgb="FFF1C455"/>
        <bgColor indexed="64"/>
      </patternFill>
    </fill>
    <fill>
      <patternFill patternType="solid">
        <fgColor rgb="FFDCD0BA"/>
        <bgColor indexed="64"/>
      </patternFill>
    </fill>
    <fill>
      <patternFill patternType="solid">
        <fgColor rgb="FFC0B49A"/>
        <bgColor indexed="64"/>
      </patternFill>
    </fill>
    <fill>
      <patternFill patternType="solid">
        <fgColor rgb="FF8C8574"/>
        <bgColor indexed="64"/>
      </patternFill>
    </fill>
    <fill>
      <patternFill patternType="solid">
        <fgColor rgb="FFE2542D"/>
        <bgColor indexed="64"/>
      </patternFill>
    </fill>
  </fills>
  <borders count="15">
    <border>
      <left/>
      <right/>
      <top/>
      <bottom/>
      <diagonal/>
    </border>
    <border>
      <left style="thin"/>
      <right style="thin"/>
      <top style="thin"/>
      <bottom style="thin"/>
    </border>
    <border>
      <left style="thin"/>
      <right style="thin"/>
      <top/>
      <bottom style="thin"/>
    </border>
    <border>
      <left style="thin"/>
      <right style="thin"/>
      <top/>
      <bottom/>
    </border>
    <border>
      <left style="thin"/>
      <right/>
      <top/>
      <bottom/>
    </border>
    <border>
      <left style="thin"/>
      <right style="thin"/>
      <top style="thin"/>
      <bottom/>
    </border>
    <border>
      <left/>
      <right/>
      <top/>
      <bottom style="thin"/>
    </border>
    <border>
      <left/>
      <right/>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3" fillId="0" borderId="0">
      <alignment horizontal="center" vertical="center" wrapText="1"/>
      <protection/>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253">
    <xf numFmtId="0" fontId="0" fillId="0" borderId="0" xfId="0"/>
    <xf numFmtId="0" fontId="4" fillId="0" borderId="1" xfId="21" applyFont="1" applyBorder="1" applyAlignment="1">
      <alignment horizontal="center" vertical="center" wrapText="1"/>
      <protection/>
    </xf>
    <xf numFmtId="0" fontId="4" fillId="0" borderId="1"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21" applyFont="1" applyFill="1" applyBorder="1" applyAlignment="1">
      <alignment horizontal="left" vertical="center" wrapText="1"/>
      <protection/>
    </xf>
    <xf numFmtId="0" fontId="5" fillId="0" borderId="1" xfId="21" applyFont="1" applyFill="1" applyBorder="1" applyAlignment="1">
      <alignment horizontal="left" vertical="center" wrapText="1"/>
      <protection/>
    </xf>
    <xf numFmtId="0" fontId="5" fillId="0" borderId="1" xfId="21" applyFont="1" applyBorder="1" applyAlignment="1">
      <alignment horizontal="center" vertical="center" wrapText="1"/>
      <protection/>
    </xf>
    <xf numFmtId="0" fontId="5" fillId="0" borderId="1" xfId="0" applyFont="1" applyBorder="1" applyAlignment="1">
      <alignment horizontal="center" vertical="center" wrapText="1"/>
    </xf>
    <xf numFmtId="0" fontId="5" fillId="0" borderId="2" xfId="21" applyFont="1" applyFill="1" applyBorder="1" applyAlignment="1">
      <alignment horizontal="center" vertical="center" wrapText="1"/>
      <protection/>
    </xf>
    <xf numFmtId="0" fontId="5" fillId="0" borderId="1" xfId="21" applyFont="1" applyFill="1" applyBorder="1" applyAlignment="1">
      <alignment horizontal="center" vertical="center" wrapText="1"/>
      <protection/>
    </xf>
    <xf numFmtId="0" fontId="5" fillId="0" borderId="0" xfId="21" applyFont="1" applyFill="1" applyBorder="1" applyAlignment="1">
      <alignment horizontal="center" vertical="center" wrapText="1"/>
      <protection/>
    </xf>
    <xf numFmtId="164" fontId="5" fillId="0" borderId="0" xfId="0" applyNumberFormat="1" applyFont="1" applyFill="1" applyBorder="1" applyAlignment="1">
      <alignment horizontal="center" vertical="center"/>
    </xf>
    <xf numFmtId="0" fontId="5" fillId="0" borderId="2" xfId="21" applyFont="1" applyBorder="1" applyAlignment="1">
      <alignment horizontal="center" vertical="center" wrapText="1"/>
      <protection/>
    </xf>
    <xf numFmtId="0" fontId="5" fillId="0" borderId="1" xfId="21" applyFont="1" applyFill="1" applyBorder="1" applyAlignment="1">
      <alignment vertical="center" wrapText="1"/>
      <protection/>
    </xf>
    <xf numFmtId="0" fontId="5" fillId="0" borderId="1" xfId="0" applyFont="1" applyFill="1" applyBorder="1" applyAlignment="1">
      <alignment horizontal="center" vertical="center" wrapText="1"/>
    </xf>
    <xf numFmtId="0" fontId="0" fillId="0" borderId="4" xfId="0" applyBorder="1" applyAlignment="1">
      <alignment vertical="center" wrapText="1"/>
    </xf>
    <xf numFmtId="0" fontId="4" fillId="0" borderId="1" xfId="0" applyFont="1" applyBorder="1" applyAlignment="1">
      <alignment horizontal="center" vertical="center" wrapText="1"/>
    </xf>
    <xf numFmtId="44" fontId="5" fillId="0" borderId="2" xfId="20" applyNumberFormat="1" applyFont="1" applyFill="1" applyBorder="1" applyAlignment="1">
      <alignment horizontal="center" vertical="center"/>
    </xf>
    <xf numFmtId="44" fontId="5" fillId="0" borderId="3" xfId="20" applyNumberFormat="1" applyFont="1" applyFill="1" applyBorder="1" applyAlignment="1">
      <alignment horizontal="center" vertical="center"/>
    </xf>
    <xf numFmtId="44" fontId="5" fillId="0" borderId="1" xfId="20" applyNumberFormat="1" applyFont="1" applyFill="1" applyBorder="1" applyAlignment="1">
      <alignment horizontal="center" vertical="center"/>
    </xf>
    <xf numFmtId="44" fontId="5" fillId="0" borderId="1" xfId="20" applyNumberFormat="1" applyFont="1" applyBorder="1" applyAlignment="1">
      <alignment horizontal="center" vertical="center"/>
    </xf>
    <xf numFmtId="0" fontId="4" fillId="0" borderId="0" xfId="21" applyFont="1" applyFill="1" applyBorder="1" applyAlignment="1">
      <alignment horizontal="center" vertical="center" wrapText="1"/>
      <protection/>
    </xf>
    <xf numFmtId="0" fontId="4" fillId="0" borderId="5" xfId="21" applyFont="1" applyFill="1" applyBorder="1" applyAlignment="1">
      <alignment horizontal="center" vertical="center" wrapText="1"/>
      <protection/>
    </xf>
    <xf numFmtId="0" fontId="4" fillId="0" borderId="5" xfId="0" applyFont="1" applyBorder="1" applyAlignment="1">
      <alignment horizontal="center" vertical="center" wrapText="1"/>
    </xf>
    <xf numFmtId="0" fontId="8" fillId="0" borderId="0" xfId="21" applyFont="1" applyFill="1" applyBorder="1" applyAlignment="1">
      <alignment horizontal="center" vertical="center" wrapText="1"/>
      <protection/>
    </xf>
    <xf numFmtId="0" fontId="5" fillId="0" borderId="5" xfId="21" applyFont="1" applyFill="1" applyBorder="1" applyAlignment="1">
      <alignment horizontal="center" vertical="center" wrapText="1"/>
      <protection/>
    </xf>
    <xf numFmtId="0" fontId="9" fillId="0" borderId="0" xfId="0" applyFont="1"/>
    <xf numFmtId="0" fontId="9" fillId="0" borderId="0" xfId="0" applyFont="1" applyFill="1" applyBorder="1"/>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12" fillId="0" borderId="0" xfId="0" applyFont="1" applyAlignment="1">
      <alignment wrapText="1"/>
    </xf>
    <xf numFmtId="0" fontId="9" fillId="0" borderId="6" xfId="0" applyFont="1" applyFill="1" applyBorder="1" applyAlignment="1">
      <alignment horizontal="left"/>
    </xf>
    <xf numFmtId="2" fontId="5" fillId="0" borderId="0" xfId="21" applyNumberFormat="1" applyFont="1" applyAlignment="1">
      <alignment horizontal="center" vertical="center" wrapText="1"/>
      <protection/>
    </xf>
    <xf numFmtId="0" fontId="9" fillId="0" borderId="1"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21" applyFont="1" applyAlignment="1">
      <alignment horizontal="center" vertical="center" wrapText="1"/>
      <protection/>
    </xf>
    <xf numFmtId="0" fontId="9" fillId="0" borderId="5" xfId="0" applyFont="1" applyBorder="1" applyAlignment="1">
      <alignment horizontal="center" vertical="center" wrapText="1"/>
    </xf>
    <xf numFmtId="0" fontId="14" fillId="0" borderId="1" xfId="21" applyFont="1" applyFill="1" applyBorder="1" applyAlignment="1">
      <alignment horizontal="center" vertical="center" wrapText="1"/>
      <protection/>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1" xfId="0" applyFont="1" applyBorder="1" applyAlignment="1">
      <alignment horizontal="center" vertical="center"/>
    </xf>
    <xf numFmtId="44" fontId="9" fillId="0" borderId="1" xfId="20" applyNumberFormat="1" applyFont="1" applyBorder="1" applyAlignment="1">
      <alignment vertical="center"/>
    </xf>
    <xf numFmtId="0" fontId="16" fillId="0" borderId="1" xfId="0" applyFont="1" applyFill="1" applyBorder="1" applyAlignment="1">
      <alignment horizontal="center" vertical="center" wrapText="1"/>
    </xf>
    <xf numFmtId="0" fontId="9" fillId="2" borderId="6" xfId="0" applyFont="1" applyFill="1" applyBorder="1"/>
    <xf numFmtId="0" fontId="9" fillId="3" borderId="6" xfId="0" applyFont="1" applyFill="1" applyBorder="1"/>
    <xf numFmtId="0" fontId="9" fillId="4" borderId="7" xfId="0" applyFont="1" applyFill="1" applyBorder="1"/>
    <xf numFmtId="0" fontId="9" fillId="5" borderId="7" xfId="0" applyFont="1" applyFill="1" applyBorder="1"/>
    <xf numFmtId="0" fontId="9" fillId="6" borderId="7" xfId="0" applyFont="1" applyFill="1" applyBorder="1"/>
    <xf numFmtId="0" fontId="9" fillId="7" borderId="7" xfId="0" applyFont="1" applyFill="1" applyBorder="1"/>
    <xf numFmtId="0" fontId="9" fillId="8" borderId="7" xfId="0" applyFont="1" applyFill="1" applyBorder="1"/>
    <xf numFmtId="0" fontId="9" fillId="9" borderId="8" xfId="0" applyFont="1" applyFill="1" applyBorder="1"/>
    <xf numFmtId="0" fontId="9" fillId="10" borderId="7" xfId="0" applyFont="1" applyFill="1" applyBorder="1"/>
    <xf numFmtId="0" fontId="9" fillId="11" borderId="8" xfId="0" applyFont="1" applyFill="1" applyBorder="1"/>
    <xf numFmtId="0" fontId="9" fillId="12" borderId="7" xfId="0" applyFont="1" applyFill="1" applyBorder="1"/>
    <xf numFmtId="0" fontId="9" fillId="2" borderId="8" xfId="0" applyFont="1" applyFill="1" applyBorder="1"/>
    <xf numFmtId="0" fontId="9" fillId="3" borderId="7" xfId="0" applyFont="1" applyFill="1" applyBorder="1"/>
    <xf numFmtId="0" fontId="9" fillId="4" borderId="8" xfId="0" applyFont="1" applyFill="1" applyBorder="1"/>
    <xf numFmtId="0" fontId="9" fillId="6" borderId="0" xfId="0" applyFont="1" applyFill="1"/>
    <xf numFmtId="0" fontId="9" fillId="7" borderId="0" xfId="0" applyFont="1" applyFill="1"/>
    <xf numFmtId="0" fontId="9" fillId="8" borderId="8" xfId="0" applyFont="1" applyFill="1" applyBorder="1"/>
    <xf numFmtId="0" fontId="9" fillId="9" borderId="0" xfId="0" applyFont="1" applyFill="1"/>
    <xf numFmtId="0" fontId="9" fillId="10" borderId="0" xfId="0" applyFont="1" applyFill="1"/>
    <xf numFmtId="0" fontId="9" fillId="0" borderId="6" xfId="0" applyFont="1" applyFill="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4" fillId="13" borderId="8" xfId="21" applyFont="1" applyFill="1" applyBorder="1" applyAlignment="1">
      <alignment horizontal="center" vertical="center" wrapText="1"/>
      <protection/>
    </xf>
    <xf numFmtId="44" fontId="9" fillId="13" borderId="9" xfId="20" applyFont="1" applyFill="1" applyBorder="1" applyAlignment="1">
      <alignment vertical="center"/>
    </xf>
    <xf numFmtId="0" fontId="12" fillId="0" borderId="0" xfId="0" applyFont="1" applyAlignment="1">
      <alignment horizontal="left" wrapText="1"/>
    </xf>
    <xf numFmtId="44" fontId="14" fillId="14" borderId="1" xfId="20" applyFont="1" applyFill="1" applyBorder="1" applyAlignment="1">
      <alignment horizontal="left" vertical="center" wrapText="1"/>
    </xf>
    <xf numFmtId="0" fontId="17" fillId="0" borderId="1" xfId="21" applyFont="1" applyBorder="1" applyAlignment="1">
      <alignment horizontal="center" vertical="center" wrapText="1"/>
      <protection/>
    </xf>
    <xf numFmtId="2" fontId="4" fillId="0" borderId="1" xfId="21" applyNumberFormat="1" applyFont="1" applyBorder="1" applyAlignment="1">
      <alignment horizontal="center" vertical="center" wrapText="1"/>
      <protection/>
    </xf>
    <xf numFmtId="2" fontId="17" fillId="0" borderId="1" xfId="21" applyNumberFormat="1" applyFont="1" applyBorder="1" applyAlignment="1">
      <alignment horizontal="left" vertical="center" wrapText="1"/>
      <protection/>
    </xf>
    <xf numFmtId="0" fontId="5" fillId="0" borderId="5" xfId="21" applyFont="1" applyBorder="1" applyAlignment="1">
      <alignment horizontal="center" vertical="center" wrapText="1"/>
      <protection/>
    </xf>
    <xf numFmtId="0" fontId="5" fillId="0" borderId="3" xfId="21" applyFont="1" applyBorder="1" applyAlignment="1">
      <alignment horizontal="center" vertical="center" wrapText="1"/>
      <protection/>
    </xf>
    <xf numFmtId="44" fontId="14" fillId="0" borderId="0" xfId="20" applyFont="1" applyFill="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0" xfId="0" applyFont="1" applyBorder="1" applyAlignment="1">
      <alignment vertical="center" wrapText="1"/>
    </xf>
    <xf numFmtId="0" fontId="4" fillId="15" borderId="1" xfId="21" applyFont="1" applyFill="1" applyBorder="1" applyAlignment="1" applyProtection="1">
      <alignment horizontal="center" vertical="center" wrapText="1"/>
      <protection locked="0"/>
    </xf>
    <xf numFmtId="0" fontId="4" fillId="15" borderId="2" xfId="21" applyFont="1" applyFill="1" applyBorder="1" applyAlignment="1" applyProtection="1">
      <alignment horizontal="center" vertical="center" wrapText="1"/>
      <protection locked="0"/>
    </xf>
    <xf numFmtId="0" fontId="4" fillId="15" borderId="3" xfId="21" applyFont="1" applyFill="1" applyBorder="1" applyAlignment="1" applyProtection="1">
      <alignment horizontal="center" vertical="center" wrapText="1"/>
      <protection locked="0"/>
    </xf>
    <xf numFmtId="0" fontId="10" fillId="15" borderId="1" xfId="0" applyFont="1" applyFill="1" applyBorder="1" applyAlignment="1" applyProtection="1">
      <alignment horizontal="center" vertical="center"/>
      <protection locked="0"/>
    </xf>
    <xf numFmtId="0" fontId="15" fillId="0" borderId="0" xfId="0" applyFont="1"/>
    <xf numFmtId="0" fontId="0" fillId="0" borderId="4" xfId="0" applyFont="1" applyFill="1" applyBorder="1"/>
    <xf numFmtId="0" fontId="0" fillId="0" borderId="10" xfId="0" applyBorder="1"/>
    <xf numFmtId="0" fontId="0" fillId="0" borderId="4" xfId="0" applyBorder="1"/>
    <xf numFmtId="0" fontId="0" fillId="0" borderId="11" xfId="0" applyBorder="1" applyAlignment="1">
      <alignment wrapText="1"/>
    </xf>
    <xf numFmtId="0" fontId="0" fillId="0" borderId="12" xfId="0" applyBorder="1"/>
    <xf numFmtId="0" fontId="2" fillId="14" borderId="8" xfId="0" applyFont="1" applyFill="1" applyBorder="1"/>
    <xf numFmtId="0" fontId="6" fillId="14" borderId="9" xfId="414" applyFill="1" applyBorder="1" applyAlignment="1">
      <alignment horizontal="center" vertical="center"/>
    </xf>
    <xf numFmtId="0" fontId="6" fillId="0" borderId="0" xfId="414" applyAlignment="1" applyProtection="1">
      <alignment wrapText="1"/>
      <protection/>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2" fillId="0" borderId="0" xfId="0" applyFont="1" applyAlignment="1">
      <alignment horizontal="left" wrapText="1"/>
    </xf>
    <xf numFmtId="0" fontId="13" fillId="0" borderId="0" xfId="414" applyFont="1" applyAlignment="1">
      <alignment horizontal="left" wrapText="1"/>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44" fontId="9" fillId="0" borderId="1" xfId="20" applyNumberFormat="1" applyFont="1" applyBorder="1" applyAlignment="1">
      <alignment horizontal="right" vertical="center"/>
    </xf>
    <xf numFmtId="44" fontId="9" fillId="0" borderId="5" xfId="20" applyNumberFormat="1" applyFont="1" applyBorder="1" applyAlignment="1">
      <alignment horizontal="right" vertical="center"/>
    </xf>
    <xf numFmtId="44" fontId="9" fillId="0" borderId="3" xfId="20" applyNumberFormat="1" applyFont="1" applyBorder="1" applyAlignment="1">
      <alignment horizontal="right" vertical="center"/>
    </xf>
    <xf numFmtId="44" fontId="9" fillId="0" borderId="2" xfId="20" applyNumberFormat="1" applyFont="1" applyBorder="1" applyAlignment="1">
      <alignment horizontal="right" vertical="center"/>
    </xf>
    <xf numFmtId="44" fontId="5" fillId="0" borderId="5" xfId="20" applyNumberFormat="1" applyFont="1" applyFill="1" applyBorder="1" applyAlignment="1">
      <alignment horizontal="center" vertical="center"/>
    </xf>
    <xf numFmtId="44" fontId="5" fillId="0" borderId="3" xfId="20" applyNumberFormat="1" applyFont="1" applyFill="1" applyBorder="1" applyAlignment="1">
      <alignment horizontal="center" vertical="center"/>
    </xf>
    <xf numFmtId="44" fontId="5" fillId="0" borderId="2" xfId="20" applyNumberFormat="1" applyFont="1" applyFill="1" applyBorder="1" applyAlignment="1">
      <alignment horizontal="center" vertical="center"/>
    </xf>
    <xf numFmtId="0" fontId="9" fillId="15" borderId="0" xfId="0" applyFont="1" applyFill="1" applyAlignment="1" applyProtection="1">
      <alignment horizontal="left"/>
      <protection locked="0"/>
    </xf>
    <xf numFmtId="0" fontId="9" fillId="15" borderId="0" xfId="0" applyFont="1" applyFill="1" applyBorder="1" applyAlignment="1" applyProtection="1">
      <alignment horizontal="left"/>
      <protection locked="0"/>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5"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5" fillId="0" borderId="5" xfId="21" applyFont="1" applyBorder="1" applyAlignment="1">
      <alignment horizontal="center" vertical="center" wrapText="1"/>
      <protection/>
    </xf>
    <xf numFmtId="0" fontId="5" fillId="0" borderId="2" xfId="21" applyFont="1" applyBorder="1" applyAlignment="1">
      <alignment horizontal="center" vertical="center" wrapText="1"/>
      <protection/>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16" borderId="8" xfId="0" applyFont="1" applyFill="1" applyBorder="1" applyAlignment="1">
      <alignment horizontal="center" vertical="center"/>
    </xf>
    <xf numFmtId="0" fontId="9" fillId="16" borderId="9" xfId="0" applyFont="1" applyFill="1" applyBorder="1" applyAlignment="1">
      <alignment horizontal="center" vertical="center"/>
    </xf>
    <xf numFmtId="0" fontId="15" fillId="17" borderId="1" xfId="0" applyFont="1" applyFill="1" applyBorder="1" applyAlignment="1">
      <alignment horizontal="center" vertical="center"/>
    </xf>
    <xf numFmtId="0" fontId="15" fillId="18" borderId="8" xfId="0" applyFont="1" applyFill="1" applyBorder="1" applyAlignment="1">
      <alignment horizontal="center" vertical="center"/>
    </xf>
    <xf numFmtId="0" fontId="15" fillId="18" borderId="9" xfId="0" applyFont="1" applyFill="1" applyBorder="1" applyAlignment="1">
      <alignment horizontal="center" vertical="center"/>
    </xf>
    <xf numFmtId="0" fontId="15" fillId="19" borderId="8" xfId="0" applyFont="1" applyFill="1" applyBorder="1" applyAlignment="1">
      <alignment horizontal="center" vertical="center"/>
    </xf>
    <xf numFmtId="0" fontId="15" fillId="19" borderId="9" xfId="0" applyFont="1" applyFill="1" applyBorder="1" applyAlignment="1">
      <alignment horizontal="center" vertical="center"/>
    </xf>
    <xf numFmtId="0" fontId="14" fillId="0" borderId="5" xfId="21" applyFont="1" applyFill="1" applyBorder="1" applyAlignment="1">
      <alignment horizontal="center" vertical="center" wrapText="1"/>
      <protection/>
    </xf>
    <xf numFmtId="0" fontId="14" fillId="0" borderId="2" xfId="21" applyFont="1" applyFill="1" applyBorder="1" applyAlignment="1">
      <alignment horizontal="center" vertical="center" wrapText="1"/>
      <protection/>
    </xf>
    <xf numFmtId="0" fontId="14" fillId="14" borderId="4" xfId="21" applyFont="1" applyFill="1" applyBorder="1" applyAlignment="1">
      <alignment horizontal="left" vertical="center" wrapText="1"/>
      <protection/>
    </xf>
    <xf numFmtId="0" fontId="14" fillId="14" borderId="0" xfId="21" applyFont="1" applyFill="1" applyBorder="1" applyAlignment="1">
      <alignment horizontal="left" vertical="center" wrapText="1"/>
      <protection/>
    </xf>
    <xf numFmtId="0" fontId="14" fillId="14" borderId="10" xfId="21" applyFont="1" applyFill="1" applyBorder="1" applyAlignment="1">
      <alignment horizontal="left" vertical="center" wrapText="1"/>
      <protection/>
    </xf>
    <xf numFmtId="0" fontId="14" fillId="14" borderId="8" xfId="21" applyFont="1" applyFill="1" applyBorder="1" applyAlignment="1">
      <alignment horizontal="left" vertical="center" wrapText="1"/>
      <protection/>
    </xf>
    <xf numFmtId="0" fontId="14" fillId="14" borderId="7" xfId="21" applyFont="1" applyFill="1" applyBorder="1" applyAlignment="1">
      <alignment horizontal="left" vertical="center" wrapText="1"/>
      <protection/>
    </xf>
    <xf numFmtId="0" fontId="14" fillId="14" borderId="9" xfId="21" applyFont="1" applyFill="1" applyBorder="1" applyAlignment="1">
      <alignment horizontal="left" vertical="center" wrapText="1"/>
      <protection/>
    </xf>
    <xf numFmtId="0" fontId="14" fillId="14" borderId="8" xfId="0" applyFont="1" applyFill="1" applyBorder="1" applyAlignment="1">
      <alignment horizontal="left" vertical="center"/>
    </xf>
    <xf numFmtId="0" fontId="14" fillId="14" borderId="7" xfId="0" applyFont="1" applyFill="1" applyBorder="1" applyAlignment="1">
      <alignment horizontal="left" vertical="center"/>
    </xf>
    <xf numFmtId="0" fontId="14" fillId="14" borderId="9" xfId="0" applyFont="1" applyFill="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5" fillId="0" borderId="3" xfId="21" applyFont="1" applyBorder="1" applyAlignment="1">
      <alignment horizontal="center" vertical="center" wrapText="1"/>
      <protection/>
    </xf>
    <xf numFmtId="44" fontId="9" fillId="0" borderId="1" xfId="20" applyNumberFormat="1" applyFont="1" applyBorder="1" applyAlignment="1">
      <alignment horizontal="center" vertical="center"/>
    </xf>
    <xf numFmtId="0" fontId="15" fillId="20" borderId="1" xfId="0" applyFont="1" applyFill="1" applyBorder="1" applyAlignment="1">
      <alignment horizontal="center" vertical="center"/>
    </xf>
    <xf numFmtId="0" fontId="16" fillId="21" borderId="1" xfId="0" applyFont="1" applyFill="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horizontal="center" vertical="center"/>
    </xf>
    <xf numFmtId="0" fontId="15" fillId="23" borderId="1" xfId="0" applyFont="1" applyFill="1" applyBorder="1" applyAlignment="1">
      <alignment horizontal="center" vertical="center"/>
    </xf>
    <xf numFmtId="0" fontId="9" fillId="0" borderId="1" xfId="0" applyFont="1" applyBorder="1" applyAlignment="1">
      <alignment horizontal="center"/>
    </xf>
    <xf numFmtId="0" fontId="10" fillId="0" borderId="1" xfId="0" applyFont="1" applyBorder="1" applyAlignment="1">
      <alignment horizontal="center" vertical="center"/>
    </xf>
    <xf numFmtId="0" fontId="9" fillId="0" borderId="1" xfId="0" applyFont="1" applyBorder="1" applyAlignment="1">
      <alignment horizontal="left" vertical="center" wrapText="1"/>
    </xf>
    <xf numFmtId="0" fontId="15" fillId="24" borderId="1" xfId="0" applyFont="1" applyFill="1" applyBorder="1" applyAlignment="1">
      <alignment horizontal="center" vertical="center"/>
    </xf>
    <xf numFmtId="0" fontId="15" fillId="25" borderId="1" xfId="0" applyFont="1" applyFill="1" applyBorder="1" applyAlignment="1">
      <alignment horizontal="center" vertical="center"/>
    </xf>
    <xf numFmtId="0" fontId="15" fillId="26" borderId="1" xfId="0" applyFont="1" applyFill="1" applyBorder="1" applyAlignment="1">
      <alignment horizontal="center" vertical="center"/>
    </xf>
    <xf numFmtId="0" fontId="15" fillId="27" borderId="1" xfId="0" applyFont="1" applyFill="1" applyBorder="1" applyAlignment="1">
      <alignment horizontal="center" vertical="center"/>
    </xf>
    <xf numFmtId="0" fontId="15" fillId="28" borderId="1" xfId="0" applyFont="1" applyFill="1" applyBorder="1" applyAlignment="1">
      <alignment horizontal="center" vertical="center"/>
    </xf>
    <xf numFmtId="0" fontId="15" fillId="29" borderId="1" xfId="0" applyFont="1" applyFill="1" applyBorder="1" applyAlignment="1">
      <alignment horizontal="center" vertical="center"/>
    </xf>
    <xf numFmtId="0" fontId="15" fillId="30" borderId="1" xfId="0" applyFont="1" applyFill="1" applyBorder="1" applyAlignment="1">
      <alignment horizontal="center" vertical="center"/>
    </xf>
    <xf numFmtId="0" fontId="9" fillId="0" borderId="1" xfId="0" applyFont="1" applyBorder="1" applyAlignment="1">
      <alignment horizontal="center" vertical="center" wrapText="1"/>
    </xf>
    <xf numFmtId="0" fontId="16" fillId="31" borderId="1" xfId="0" applyFont="1" applyFill="1" applyBorder="1" applyAlignment="1">
      <alignment horizontal="center" vertical="center"/>
    </xf>
    <xf numFmtId="0" fontId="15" fillId="32" borderId="1" xfId="0" applyFont="1" applyFill="1" applyBorder="1" applyAlignment="1">
      <alignment horizontal="center" vertical="center"/>
    </xf>
    <xf numFmtId="0" fontId="15" fillId="33" borderId="1" xfId="0" applyFont="1" applyFill="1" applyBorder="1" applyAlignment="1">
      <alignment horizontal="center" vertical="center"/>
    </xf>
    <xf numFmtId="0" fontId="15" fillId="34" borderId="1" xfId="0" applyFont="1" applyFill="1" applyBorder="1" applyAlignment="1">
      <alignment horizontal="center" vertical="center"/>
    </xf>
    <xf numFmtId="0" fontId="15" fillId="35" borderId="1" xfId="0" applyFont="1" applyFill="1" applyBorder="1" applyAlignment="1">
      <alignment horizontal="center" vertical="center"/>
    </xf>
    <xf numFmtId="0" fontId="15" fillId="36" borderId="1" xfId="0" applyFont="1" applyFill="1" applyBorder="1" applyAlignment="1">
      <alignment horizontal="center" vertical="center"/>
    </xf>
    <xf numFmtId="0" fontId="15" fillId="37" borderId="7" xfId="0" applyFont="1" applyFill="1" applyBorder="1" applyAlignment="1">
      <alignment horizontal="center" vertical="center"/>
    </xf>
    <xf numFmtId="0" fontId="15" fillId="29" borderId="7" xfId="0" applyFont="1" applyFill="1" applyBorder="1" applyAlignment="1">
      <alignment horizontal="center" vertical="center"/>
    </xf>
    <xf numFmtId="0" fontId="15" fillId="17" borderId="7" xfId="0" applyFont="1" applyFill="1" applyBorder="1" applyAlignment="1">
      <alignment horizontal="center" vertical="center"/>
    </xf>
    <xf numFmtId="0" fontId="9" fillId="38" borderId="7" xfId="0" applyFont="1" applyFill="1" applyBorder="1" applyAlignment="1">
      <alignment horizontal="center" vertical="center"/>
    </xf>
    <xf numFmtId="0" fontId="9" fillId="39" borderId="1"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5" fillId="36" borderId="7" xfId="0" applyFont="1" applyFill="1" applyBorder="1" applyAlignment="1">
      <alignment horizontal="center" vertical="center"/>
    </xf>
    <xf numFmtId="0" fontId="15" fillId="26" borderId="7" xfId="0" applyFont="1" applyFill="1" applyBorder="1" applyAlignment="1">
      <alignment horizontal="center" vertical="center"/>
    </xf>
    <xf numFmtId="0" fontId="15" fillId="33" borderId="7" xfId="0" applyFont="1" applyFill="1" applyBorder="1" applyAlignment="1">
      <alignment horizontal="center" vertical="center"/>
    </xf>
    <xf numFmtId="0" fontId="15" fillId="30" borderId="7" xfId="0" applyFont="1" applyFill="1" applyBorder="1" applyAlignment="1">
      <alignment horizontal="center" vertical="center"/>
    </xf>
    <xf numFmtId="0" fontId="15" fillId="32" borderId="7" xfId="0" applyFont="1" applyFill="1" applyBorder="1" applyAlignment="1">
      <alignment horizontal="center" vertical="center"/>
    </xf>
    <xf numFmtId="0" fontId="15" fillId="28" borderId="8" xfId="0" applyFont="1" applyFill="1" applyBorder="1" applyAlignment="1">
      <alignment horizontal="center" vertical="center"/>
    </xf>
    <xf numFmtId="0" fontId="15" fillId="28" borderId="9" xfId="0" applyFont="1" applyFill="1" applyBorder="1" applyAlignment="1">
      <alignment horizontal="center" vertical="center"/>
    </xf>
    <xf numFmtId="0" fontId="15" fillId="30" borderId="8" xfId="0" applyFont="1" applyFill="1" applyBorder="1" applyAlignment="1">
      <alignment horizontal="center" vertical="center"/>
    </xf>
    <xf numFmtId="0" fontId="15" fillId="30" borderId="9" xfId="0" applyFont="1" applyFill="1" applyBorder="1" applyAlignment="1">
      <alignment horizontal="center" vertical="center"/>
    </xf>
    <xf numFmtId="0" fontId="15" fillId="27" borderId="8" xfId="0" applyFont="1" applyFill="1" applyBorder="1" applyAlignment="1">
      <alignment horizontal="center" vertical="center"/>
    </xf>
    <xf numFmtId="0" fontId="15" fillId="27" borderId="9" xfId="0" applyFont="1" applyFill="1" applyBorder="1" applyAlignment="1">
      <alignment horizontal="center" vertical="center"/>
    </xf>
    <xf numFmtId="0" fontId="15" fillId="32" borderId="8" xfId="0" applyFont="1" applyFill="1" applyBorder="1" applyAlignment="1">
      <alignment horizontal="center" vertical="center"/>
    </xf>
    <xf numFmtId="0" fontId="15" fillId="32" borderId="9" xfId="0" applyFont="1" applyFill="1" applyBorder="1" applyAlignment="1">
      <alignment horizontal="center" vertical="center"/>
    </xf>
    <xf numFmtId="0" fontId="8" fillId="40" borderId="8" xfId="21" applyFont="1" applyFill="1" applyBorder="1" applyAlignment="1">
      <alignment horizontal="center" vertical="center" wrapText="1"/>
      <protection/>
    </xf>
    <xf numFmtId="0" fontId="8" fillId="40" borderId="9" xfId="21" applyFont="1" applyFill="1" applyBorder="1" applyAlignment="1">
      <alignment horizontal="center" vertical="center" wrapText="1"/>
      <protection/>
    </xf>
    <xf numFmtId="0" fontId="15" fillId="41" borderId="8" xfId="0" applyFont="1" applyFill="1" applyBorder="1" applyAlignment="1">
      <alignment horizontal="center" vertical="center" wrapText="1"/>
    </xf>
    <xf numFmtId="0" fontId="15" fillId="41" borderId="9" xfId="0" applyFont="1" applyFill="1" applyBorder="1" applyAlignment="1">
      <alignment horizontal="center" vertical="center" wrapText="1"/>
    </xf>
    <xf numFmtId="0" fontId="15" fillId="29" borderId="8" xfId="0" applyFont="1" applyFill="1" applyBorder="1" applyAlignment="1">
      <alignment horizontal="center" vertical="center"/>
    </xf>
    <xf numFmtId="0" fontId="15" fillId="29" borderId="9" xfId="0" applyFont="1" applyFill="1" applyBorder="1" applyAlignment="1">
      <alignment horizontal="center" vertical="center"/>
    </xf>
    <xf numFmtId="0" fontId="15" fillId="17" borderId="8" xfId="0" applyFont="1" applyFill="1" applyBorder="1" applyAlignment="1">
      <alignment horizontal="center" vertical="center"/>
    </xf>
    <xf numFmtId="0" fontId="15" fillId="17"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42" borderId="8" xfId="0" applyFont="1" applyFill="1" applyBorder="1" applyAlignment="1">
      <alignment horizontal="center" vertical="center"/>
    </xf>
    <xf numFmtId="0" fontId="15" fillId="42" borderId="9" xfId="0" applyFont="1" applyFill="1" applyBorder="1" applyAlignment="1">
      <alignment horizontal="center" vertical="center"/>
    </xf>
    <xf numFmtId="0" fontId="15" fillId="26" borderId="8" xfId="0" applyFont="1" applyFill="1" applyBorder="1" applyAlignment="1">
      <alignment horizontal="center" vertical="center"/>
    </xf>
    <xf numFmtId="0" fontId="15" fillId="26" borderId="9" xfId="0" applyFont="1" applyFill="1" applyBorder="1" applyAlignment="1">
      <alignment horizontal="center" vertical="center"/>
    </xf>
    <xf numFmtId="0" fontId="15" fillId="33" borderId="8" xfId="0" applyFont="1" applyFill="1" applyBorder="1" applyAlignment="1">
      <alignment horizontal="center" vertical="center"/>
    </xf>
    <xf numFmtId="0" fontId="15" fillId="33" borderId="9" xfId="0" applyFont="1" applyFill="1" applyBorder="1" applyAlignment="1">
      <alignment horizontal="center" vertical="center"/>
    </xf>
    <xf numFmtId="0" fontId="5" fillId="0" borderId="1" xfId="21" applyFont="1" applyFill="1" applyBorder="1" applyAlignment="1">
      <alignment horizontal="center" vertical="center" wrapText="1"/>
      <protection/>
    </xf>
    <xf numFmtId="0" fontId="9" fillId="39" borderId="8" xfId="0" applyFont="1" applyFill="1" applyBorder="1" applyAlignment="1">
      <alignment horizontal="center" vertical="center"/>
    </xf>
    <xf numFmtId="0" fontId="9" fillId="39" borderId="9" xfId="0" applyFont="1" applyFill="1" applyBorder="1" applyAlignment="1">
      <alignment horizontal="center" vertical="center"/>
    </xf>
    <xf numFmtId="0" fontId="4" fillId="0" borderId="1" xfId="21" applyFont="1" applyFill="1" applyBorder="1" applyAlignment="1">
      <alignment horizontal="center" vertical="center" wrapText="1"/>
      <protection/>
    </xf>
    <xf numFmtId="0" fontId="5" fillId="0" borderId="1" xfId="21" applyFont="1" applyFill="1" applyBorder="1" applyAlignment="1">
      <alignment horizontal="left" vertical="center" wrapText="1"/>
      <protection/>
    </xf>
    <xf numFmtId="0" fontId="10" fillId="0" borderId="1" xfId="0" applyFont="1" applyBorder="1" applyAlignment="1">
      <alignment horizontal="center" vertical="center" wrapText="1"/>
    </xf>
    <xf numFmtId="0" fontId="14" fillId="0" borderId="3" xfId="21" applyFont="1" applyFill="1" applyBorder="1" applyAlignment="1">
      <alignment horizontal="center" vertical="center" wrapText="1"/>
      <protection/>
    </xf>
    <xf numFmtId="0" fontId="4" fillId="0" borderId="5"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5" fillId="0" borderId="5" xfId="21" applyFont="1" applyFill="1" applyBorder="1" applyAlignment="1">
      <alignment horizontal="center" vertical="center" wrapText="1"/>
      <protection/>
    </xf>
    <xf numFmtId="0" fontId="5" fillId="0" borderId="3" xfId="21" applyFont="1" applyFill="1" applyBorder="1" applyAlignment="1">
      <alignment horizontal="center" vertical="center" wrapText="1"/>
      <protection/>
    </xf>
    <xf numFmtId="0" fontId="5" fillId="0" borderId="2" xfId="21" applyFont="1" applyFill="1" applyBorder="1" applyAlignment="1">
      <alignment horizontal="center" vertical="center" wrapText="1"/>
      <protection/>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21" applyFont="1" applyFill="1" applyBorder="1" applyAlignment="1">
      <alignment horizontal="center" vertical="center" wrapText="1"/>
      <protection/>
    </xf>
    <xf numFmtId="0" fontId="14" fillId="14" borderId="1" xfId="21" applyFont="1" applyFill="1" applyBorder="1" applyAlignment="1">
      <alignment horizontal="left" vertical="center" wrapText="1"/>
      <protection/>
    </xf>
  </cellXfs>
  <cellStyles count="401">
    <cellStyle name="Normal" xfId="0"/>
    <cellStyle name="Percent" xfId="15"/>
    <cellStyle name="Currency" xfId="16"/>
    <cellStyle name="Currency [0]" xfId="17"/>
    <cellStyle name="Comma" xfId="18"/>
    <cellStyle name="Comma [0]" xfId="19"/>
    <cellStyle name="Valuta" xfId="20"/>
    <cellStyle name="Normal 3" xfId="21"/>
    <cellStyle name="Hyperlink" xfId="22"/>
    <cellStyle name="Gevolgde hyperlink" xfId="23"/>
    <cellStyle name="Hyperlink" xfId="24"/>
    <cellStyle name="Gevolgde hyperlink" xfId="25"/>
    <cellStyle name="Hyperlink" xfId="26"/>
    <cellStyle name="Gevolgde hyperlink" xfId="27"/>
    <cellStyle name="Hyperlink" xfId="28"/>
    <cellStyle name="Gevolgde hyperlink" xfId="29"/>
    <cellStyle name="Hyperlink" xfId="30"/>
    <cellStyle name="Gevolgde hyperlink" xfId="31"/>
    <cellStyle name="Hyperlink" xfId="32"/>
    <cellStyle name="Gevolgde hyperlink" xfId="33"/>
    <cellStyle name="Hyperlink" xfId="34"/>
    <cellStyle name="Gevolgde hyperlink" xfId="35"/>
    <cellStyle name="Hyperlink" xfId="36"/>
    <cellStyle name="Gevolgde hyperlink" xfId="37"/>
    <cellStyle name="Hyperlink" xfId="38"/>
    <cellStyle name="Gevolgde hyperlink" xfId="39"/>
    <cellStyle name="Hyperlink" xfId="40"/>
    <cellStyle name="Gevolgde hyperlink" xfId="41"/>
    <cellStyle name="Hyperlink" xfId="42"/>
    <cellStyle name="Gevolgde hyperlink" xfId="43"/>
    <cellStyle name="Hyperlink" xfId="44"/>
    <cellStyle name="Gevolgde hyperlink" xfId="45"/>
    <cellStyle name="Hyperlink" xfId="46"/>
    <cellStyle name="Gevolgde hyperlink" xfId="47"/>
    <cellStyle name="Hyperlink" xfId="48"/>
    <cellStyle name="Gevolgde hyperlink" xfId="49"/>
    <cellStyle name="Hyperlink" xfId="50"/>
    <cellStyle name="Gevolgde hyperlink" xfId="51"/>
    <cellStyle name="Hyperlink" xfId="52"/>
    <cellStyle name="Gevolgde hyperlink" xfId="53"/>
    <cellStyle name="Hyperlink" xfId="54"/>
    <cellStyle name="Gevolgde hyperlink" xfId="55"/>
    <cellStyle name="Hyperlink" xfId="56"/>
    <cellStyle name="Gevolgde hyperlink" xfId="57"/>
    <cellStyle name="Hyperlink" xfId="58"/>
    <cellStyle name="Gevolgde hyperlink" xfId="59"/>
    <cellStyle name="Hyperlink" xfId="60"/>
    <cellStyle name="Gevolgde hyperlink" xfId="61"/>
    <cellStyle name="Hyperlink" xfId="62"/>
    <cellStyle name="Gevolgde hyperlink" xfId="63"/>
    <cellStyle name="Hyperlink" xfId="64"/>
    <cellStyle name="Gevolgde hyperlink" xfId="65"/>
    <cellStyle name="Hyperlink" xfId="66"/>
    <cellStyle name="Gevolgde hyperlink" xfId="67"/>
    <cellStyle name="Hyperlink" xfId="68"/>
    <cellStyle name="Gevolgde hyperlink" xfId="69"/>
    <cellStyle name="Hyperlink" xfId="70"/>
    <cellStyle name="Gevolgde hyperlink" xfId="71"/>
    <cellStyle name="Hyperlink" xfId="72"/>
    <cellStyle name="Gevolgde hyperlink" xfId="73"/>
    <cellStyle name="Hyperlink" xfId="74"/>
    <cellStyle name="Gevolgde hyperlink" xfId="75"/>
    <cellStyle name="Hyperlink" xfId="76"/>
    <cellStyle name="Gevolgde hyperlink" xfId="77"/>
    <cellStyle name="Hyperlink" xfId="78"/>
    <cellStyle name="Gevolgde hyperlink" xfId="79"/>
    <cellStyle name="Hyperlink" xfId="80"/>
    <cellStyle name="Gevolgde hyperlink" xfId="81"/>
    <cellStyle name="Hyperlink" xfId="82"/>
    <cellStyle name="Gevolgde hyperlink" xfId="83"/>
    <cellStyle name="Hyperlink" xfId="84"/>
    <cellStyle name="Gevolgde hyperlink" xfId="85"/>
    <cellStyle name="Hyperlink" xfId="86"/>
    <cellStyle name="Gevolgde hyperlink" xfId="87"/>
    <cellStyle name="Hyperlink" xfId="88"/>
    <cellStyle name="Gevolgde hyperlink" xfId="89"/>
    <cellStyle name="Hyperlink" xfId="90"/>
    <cellStyle name="Gevolgde hyperlink" xfId="91"/>
    <cellStyle name="Hyperlink" xfId="92"/>
    <cellStyle name="Gevolgde hyperlink" xfId="93"/>
    <cellStyle name="Hyperlink" xfId="94"/>
    <cellStyle name="Gevolgde hyperlink" xfId="95"/>
    <cellStyle name="Hyperlink" xfId="96"/>
    <cellStyle name="Gevolgde hyperlink" xfId="97"/>
    <cellStyle name="Hyperlink" xfId="98"/>
    <cellStyle name="Gevolgde hyperlink" xfId="99"/>
    <cellStyle name="Hyperlink" xfId="100"/>
    <cellStyle name="Gevolgde hyperlink" xfId="101"/>
    <cellStyle name="Hyperlink" xfId="102"/>
    <cellStyle name="Gevolgde hyperlink" xfId="103"/>
    <cellStyle name="Hyperlink" xfId="104"/>
    <cellStyle name="Gevolgde hyperlink" xfId="105"/>
    <cellStyle name="Hyperlink" xfId="106"/>
    <cellStyle name="Gevolgde hyperlink" xfId="107"/>
    <cellStyle name="Hyperlink" xfId="108"/>
    <cellStyle name="Gevolgde hyperlink" xfId="109"/>
    <cellStyle name="Hyperlink" xfId="110"/>
    <cellStyle name="Gevolgde hyperlink" xfId="111"/>
    <cellStyle name="Hyperlink" xfId="112"/>
    <cellStyle name="Gevolgde hyperlink" xfId="113"/>
    <cellStyle name="Hyperlink" xfId="114"/>
    <cellStyle name="Gevolgde hyperlink" xfId="115"/>
    <cellStyle name="Hyperlink" xfId="116"/>
    <cellStyle name="Gevolgde hyperlink" xfId="117"/>
    <cellStyle name="Hyperlink" xfId="118"/>
    <cellStyle name="Gevolgde hyperlink" xfId="119"/>
    <cellStyle name="Hyperlink" xfId="120"/>
    <cellStyle name="Gevolgde hyperlink" xfId="121"/>
    <cellStyle name="Hyperlink" xfId="122"/>
    <cellStyle name="Gevolgde hyperlink" xfId="123"/>
    <cellStyle name="Hyperlink" xfId="124"/>
    <cellStyle name="Gevolgde hyperlink" xfId="125"/>
    <cellStyle name="Hyperlink" xfId="126"/>
    <cellStyle name="Gevolgde hyperlink" xfId="127"/>
    <cellStyle name="Hyperlink" xfId="128"/>
    <cellStyle name="Gevolgde hyperlink" xfId="129"/>
    <cellStyle name="Hyperlink" xfId="130"/>
    <cellStyle name="Gevolgde hyperlink" xfId="131"/>
    <cellStyle name="Hyperlink" xfId="132"/>
    <cellStyle name="Gevolgde hyperlink" xfId="133"/>
    <cellStyle name="Hyperlink" xfId="134"/>
    <cellStyle name="Gevolgde hyperlink" xfId="135"/>
    <cellStyle name="Hyperlink" xfId="136"/>
    <cellStyle name="Gevolgde hyperlink" xfId="137"/>
    <cellStyle name="Hyperlink" xfId="138"/>
    <cellStyle name="Gevolgde hyperlink" xfId="139"/>
    <cellStyle name="Hyperlink" xfId="140"/>
    <cellStyle name="Gevolgde hyperlink" xfId="141"/>
    <cellStyle name="Hyperlink" xfId="142"/>
    <cellStyle name="Gevolgde hyperlink" xfId="143"/>
    <cellStyle name="Hyperlink" xfId="144"/>
    <cellStyle name="Gevolgde hyperlink" xfId="145"/>
    <cellStyle name="Hyperlink" xfId="146"/>
    <cellStyle name="Gevolgde hyperlink" xfId="147"/>
    <cellStyle name="Hyperlink" xfId="148"/>
    <cellStyle name="Gevolgde hyperlink" xfId="149"/>
    <cellStyle name="Hyperlink" xfId="150"/>
    <cellStyle name="Gevolgde hyperlink" xfId="151"/>
    <cellStyle name="Hyperlink" xfId="152"/>
    <cellStyle name="Gevolgde hyperlink" xfId="153"/>
    <cellStyle name="Hyperlink" xfId="154"/>
    <cellStyle name="Gevolgde hyperlink" xfId="155"/>
    <cellStyle name="Hyperlink" xfId="156"/>
    <cellStyle name="Gevolgde hyperlink" xfId="157"/>
    <cellStyle name="Hyperlink" xfId="158"/>
    <cellStyle name="Gevolgde hyperlink" xfId="159"/>
    <cellStyle name="Hyperlink" xfId="160"/>
    <cellStyle name="Gevolgde hyperlink" xfId="161"/>
    <cellStyle name="Hyperlink" xfId="162"/>
    <cellStyle name="Gevolgde hyperlink" xfId="163"/>
    <cellStyle name="Hyperlink" xfId="164"/>
    <cellStyle name="Gevolgde hyperlink" xfId="165"/>
    <cellStyle name="Hyperlink" xfId="166"/>
    <cellStyle name="Gevolgde hyperlink" xfId="167"/>
    <cellStyle name="Hyperlink" xfId="168"/>
    <cellStyle name="Gevolgde hyperlink" xfId="169"/>
    <cellStyle name="Hyperlink" xfId="170"/>
    <cellStyle name="Gevolgde hyperlink" xfId="171"/>
    <cellStyle name="Hyperlink" xfId="172"/>
    <cellStyle name="Gevolgde hyperlink" xfId="173"/>
    <cellStyle name="Hyperlink" xfId="174"/>
    <cellStyle name="Gevolgde hyperlink" xfId="175"/>
    <cellStyle name="Hyperlink" xfId="176"/>
    <cellStyle name="Gevolgde hyperlink" xfId="177"/>
    <cellStyle name="Hyperlink" xfId="178"/>
    <cellStyle name="Gevolgde hyperlink" xfId="179"/>
    <cellStyle name="Hyperlink" xfId="180"/>
    <cellStyle name="Gevolgde hyperlink" xfId="181"/>
    <cellStyle name="Hyperlink" xfId="182"/>
    <cellStyle name="Gevolgde hyperlink" xfId="183"/>
    <cellStyle name="Hyperlink" xfId="184"/>
    <cellStyle name="Gevolgde hyperlink" xfId="185"/>
    <cellStyle name="Hyperlink" xfId="186"/>
    <cellStyle name="Gevolgde hyperlink" xfId="187"/>
    <cellStyle name="Hyperlink" xfId="188"/>
    <cellStyle name="Gevolgde hyperlink" xfId="189"/>
    <cellStyle name="Hyperlink" xfId="190"/>
    <cellStyle name="Gevolgde hyperlink" xfId="191"/>
    <cellStyle name="Hyperlink" xfId="192"/>
    <cellStyle name="Gevolgde hyperlink" xfId="193"/>
    <cellStyle name="Hyperlink" xfId="194"/>
    <cellStyle name="Gevolgde hyperlink" xfId="195"/>
    <cellStyle name="Hyperlink" xfId="196"/>
    <cellStyle name="Gevolgde hyperlink" xfId="197"/>
    <cellStyle name="Hyperlink" xfId="198"/>
    <cellStyle name="Gevolgde hyperlink" xfId="199"/>
    <cellStyle name="Hyperlink" xfId="200"/>
    <cellStyle name="Gevolgde hyperlink" xfId="201"/>
    <cellStyle name="Hyperlink" xfId="202"/>
    <cellStyle name="Gevolgde hyperlink" xfId="203"/>
    <cellStyle name="Hyperlink" xfId="204"/>
    <cellStyle name="Gevolgde hyperlink" xfId="205"/>
    <cellStyle name="Hyperlink" xfId="206"/>
    <cellStyle name="Gevolgde hyperlink" xfId="207"/>
    <cellStyle name="Hyperlink" xfId="208"/>
    <cellStyle name="Gevolgde hyperlink" xfId="209"/>
    <cellStyle name="Hyperlink" xfId="210"/>
    <cellStyle name="Gevolgde hyperlink" xfId="211"/>
    <cellStyle name="Hyperlink" xfId="212"/>
    <cellStyle name="Gevolgde hyperlink" xfId="213"/>
    <cellStyle name="Hyperlink" xfId="214"/>
    <cellStyle name="Gevolgde hyperlink" xfId="215"/>
    <cellStyle name="Hyperlink" xfId="216"/>
    <cellStyle name="Gevolgde hyperlink" xfId="217"/>
    <cellStyle name="Hyperlink" xfId="218"/>
    <cellStyle name="Gevolgde hyperlink" xfId="219"/>
    <cellStyle name="Hyperlink" xfId="220"/>
    <cellStyle name="Gevolgde hyperlink" xfId="221"/>
    <cellStyle name="Hyperlink" xfId="222"/>
    <cellStyle name="Gevolgde hyperlink" xfId="223"/>
    <cellStyle name="Hyperlink" xfId="224"/>
    <cellStyle name="Gevolgde hyperlink" xfId="225"/>
    <cellStyle name="Hyperlink" xfId="226"/>
    <cellStyle name="Gevolgde hyperlink" xfId="227"/>
    <cellStyle name="Hyperlink" xfId="228"/>
    <cellStyle name="Gevolgde hyperlink" xfId="229"/>
    <cellStyle name="Hyperlink" xfId="230"/>
    <cellStyle name="Gevolgde hyperlink" xfId="231"/>
    <cellStyle name="Hyperlink" xfId="232"/>
    <cellStyle name="Gevolgde hyperlink" xfId="233"/>
    <cellStyle name="Hyperlink" xfId="234"/>
    <cellStyle name="Gevolgde hyperlink" xfId="235"/>
    <cellStyle name="Hyperlink" xfId="236"/>
    <cellStyle name="Gevolgde hyperlink" xfId="237"/>
    <cellStyle name="Hyperlink" xfId="238"/>
    <cellStyle name="Gevolgde hyperlink" xfId="239"/>
    <cellStyle name="Hyperlink" xfId="240"/>
    <cellStyle name="Gevolgde hyperlink" xfId="241"/>
    <cellStyle name="Hyperlink" xfId="242"/>
    <cellStyle name="Gevolgde hyperlink" xfId="243"/>
    <cellStyle name="Hyperlink" xfId="244"/>
    <cellStyle name="Gevolgde hyperlink" xfId="245"/>
    <cellStyle name="Hyperlink" xfId="246"/>
    <cellStyle name="Gevolgde hyperlink" xfId="247"/>
    <cellStyle name="Hyperlink" xfId="248"/>
    <cellStyle name="Gevolgde hyperlink" xfId="249"/>
    <cellStyle name="Hyperlink" xfId="250"/>
    <cellStyle name="Gevolgde hyperlink" xfId="251"/>
    <cellStyle name="Hyperlink" xfId="252"/>
    <cellStyle name="Gevolgde hyperlink" xfId="253"/>
    <cellStyle name="Hyperlink" xfId="254"/>
    <cellStyle name="Gevolgde hyperlink" xfId="255"/>
    <cellStyle name="Hyperlink" xfId="256"/>
    <cellStyle name="Gevolgde hyperlink" xfId="257"/>
    <cellStyle name="Hyperlink" xfId="258"/>
    <cellStyle name="Gevolgde hyperlink" xfId="259"/>
    <cellStyle name="Hyperlink" xfId="260"/>
    <cellStyle name="Gevolgde hyperlink" xfId="261"/>
    <cellStyle name="Hyperlink" xfId="262"/>
    <cellStyle name="Gevolgde hyperlink" xfId="263"/>
    <cellStyle name="Hyperlink" xfId="264"/>
    <cellStyle name="Gevolgde hyperlink" xfId="265"/>
    <cellStyle name="Hyperlink" xfId="266"/>
    <cellStyle name="Gevolgde hyperlink" xfId="267"/>
    <cellStyle name="Hyperlink" xfId="268"/>
    <cellStyle name="Gevolgde hyperlink" xfId="269"/>
    <cellStyle name="Hyperlink" xfId="270"/>
    <cellStyle name="Gevolgde hyperlink" xfId="271"/>
    <cellStyle name="Hyperlink" xfId="272"/>
    <cellStyle name="Gevolgde hyperlink" xfId="273"/>
    <cellStyle name="Hyperlink" xfId="274"/>
    <cellStyle name="Gevolgde hyperlink" xfId="275"/>
    <cellStyle name="Hyperlink" xfId="276"/>
    <cellStyle name="Gevolgde hyperlink" xfId="277"/>
    <cellStyle name="Hyperlink" xfId="278"/>
    <cellStyle name="Gevolgde hyperlink" xfId="279"/>
    <cellStyle name="Hyperlink" xfId="280"/>
    <cellStyle name="Gevolgde hyperlink" xfId="281"/>
    <cellStyle name="Hyperlink" xfId="282"/>
    <cellStyle name="Gevolgde hyperlink" xfId="283"/>
    <cellStyle name="Hyperlink" xfId="284"/>
    <cellStyle name="Gevolgde hyperlink" xfId="285"/>
    <cellStyle name="Hyperlink" xfId="286"/>
    <cellStyle name="Gevolgde hyperlink" xfId="287"/>
    <cellStyle name="Hyperlink" xfId="288"/>
    <cellStyle name="Gevolgde hyperlink" xfId="289"/>
    <cellStyle name="Hyperlink" xfId="290"/>
    <cellStyle name="Gevolgde hyperlink" xfId="291"/>
    <cellStyle name="Hyperlink" xfId="292"/>
    <cellStyle name="Gevolgde hyperlink" xfId="293"/>
    <cellStyle name="Hyperlink" xfId="294"/>
    <cellStyle name="Gevolgde hyperlink" xfId="295"/>
    <cellStyle name="Hyperlink" xfId="296"/>
    <cellStyle name="Gevolgde hyperlink" xfId="297"/>
    <cellStyle name="Hyperlink" xfId="298"/>
    <cellStyle name="Gevolgde hyperlink" xfId="299"/>
    <cellStyle name="Hyperlink" xfId="300"/>
    <cellStyle name="Gevolgde hyperlink" xfId="301"/>
    <cellStyle name="Hyperlink" xfId="302"/>
    <cellStyle name="Gevolgde hyperlink" xfId="303"/>
    <cellStyle name="Hyperlink" xfId="304"/>
    <cellStyle name="Gevolgde hyperlink" xfId="305"/>
    <cellStyle name="Hyperlink" xfId="306"/>
    <cellStyle name="Gevolgde hyperlink" xfId="307"/>
    <cellStyle name="Hyperlink" xfId="308"/>
    <cellStyle name="Gevolgde hyperlink" xfId="309"/>
    <cellStyle name="Hyperlink" xfId="310"/>
    <cellStyle name="Gevolgde hyperlink" xfId="311"/>
    <cellStyle name="Hyperlink" xfId="312"/>
    <cellStyle name="Gevolgde hyperlink" xfId="313"/>
    <cellStyle name="Hyperlink" xfId="314"/>
    <cellStyle name="Gevolgde hyperlink" xfId="315"/>
    <cellStyle name="Hyperlink" xfId="316"/>
    <cellStyle name="Gevolgde hyperlink" xfId="317"/>
    <cellStyle name="Hyperlink" xfId="318"/>
    <cellStyle name="Gevolgde hyperlink" xfId="319"/>
    <cellStyle name="Hyperlink" xfId="320"/>
    <cellStyle name="Gevolgde hyperlink" xfId="321"/>
    <cellStyle name="Hyperlink" xfId="322"/>
    <cellStyle name="Gevolgde hyperlink" xfId="323"/>
    <cellStyle name="Hyperlink" xfId="324"/>
    <cellStyle name="Gevolgde hyperlink" xfId="325"/>
    <cellStyle name="Hyperlink" xfId="326"/>
    <cellStyle name="Gevolgde hyperlink" xfId="327"/>
    <cellStyle name="Hyperlink" xfId="328"/>
    <cellStyle name="Gevolgde hyperlink" xfId="329"/>
    <cellStyle name="Hyperlink" xfId="330"/>
    <cellStyle name="Gevolgde hyperlink" xfId="331"/>
    <cellStyle name="Hyperlink" xfId="332"/>
    <cellStyle name="Gevolgde hyperlink" xfId="333"/>
    <cellStyle name="Hyperlink" xfId="334"/>
    <cellStyle name="Gevolgde hyperlink" xfId="335"/>
    <cellStyle name="Hyperlink" xfId="336"/>
    <cellStyle name="Gevolgde hyperlink" xfId="337"/>
    <cellStyle name="Hyperlink" xfId="338"/>
    <cellStyle name="Gevolgde hyperlink" xfId="339"/>
    <cellStyle name="Hyperlink" xfId="340"/>
    <cellStyle name="Gevolgde hyperlink" xfId="341"/>
    <cellStyle name="Hyperlink" xfId="342"/>
    <cellStyle name="Gevolgde hyperlink" xfId="343"/>
    <cellStyle name="Hyperlink" xfId="344"/>
    <cellStyle name="Gevolgde hyperlink" xfId="345"/>
    <cellStyle name="Hyperlink" xfId="346"/>
    <cellStyle name="Gevolgde hyperlink" xfId="347"/>
    <cellStyle name="Hyperlink" xfId="348"/>
    <cellStyle name="Gevolgde hyperlink" xfId="349"/>
    <cellStyle name="Hyperlink" xfId="350"/>
    <cellStyle name="Gevolgde hyperlink" xfId="351"/>
    <cellStyle name="Hyperlink" xfId="352"/>
    <cellStyle name="Gevolgde hyperlink" xfId="353"/>
    <cellStyle name="Hyperlink" xfId="354"/>
    <cellStyle name="Gevolgde hyperlink" xfId="355"/>
    <cellStyle name="Hyperlink" xfId="356"/>
    <cellStyle name="Gevolgde hyperlink" xfId="357"/>
    <cellStyle name="Hyperlink" xfId="358"/>
    <cellStyle name="Gevolgde hyperlink" xfId="359"/>
    <cellStyle name="Hyperlink" xfId="360"/>
    <cellStyle name="Gevolgde hyperlink" xfId="361"/>
    <cellStyle name="Hyperlink" xfId="362"/>
    <cellStyle name="Gevolgde hyperlink" xfId="363"/>
    <cellStyle name="Hyperlink" xfId="364"/>
    <cellStyle name="Gevolgde hyperlink" xfId="365"/>
    <cellStyle name="Hyperlink" xfId="366"/>
    <cellStyle name="Gevolgde hyperlink" xfId="367"/>
    <cellStyle name="Hyperlink" xfId="368"/>
    <cellStyle name="Gevolgde hyperlink" xfId="369"/>
    <cellStyle name="Hyperlink" xfId="370"/>
    <cellStyle name="Gevolgde hyperlink" xfId="371"/>
    <cellStyle name="Hyperlink" xfId="372"/>
    <cellStyle name="Gevolgde hyperlink" xfId="373"/>
    <cellStyle name="Hyperlink" xfId="374"/>
    <cellStyle name="Gevolgde hyperlink" xfId="375"/>
    <cellStyle name="Hyperlink" xfId="376"/>
    <cellStyle name="Gevolgde hyperlink" xfId="377"/>
    <cellStyle name="Hyperlink" xfId="378"/>
    <cellStyle name="Gevolgde hyperlink" xfId="379"/>
    <cellStyle name="Hyperlink" xfId="380"/>
    <cellStyle name="Gevolgde hyperlink" xfId="381"/>
    <cellStyle name="Hyperlink" xfId="382"/>
    <cellStyle name="Gevolgde hyperlink" xfId="383"/>
    <cellStyle name="Hyperlink" xfId="384"/>
    <cellStyle name="Gevolgde hyperlink" xfId="385"/>
    <cellStyle name="Hyperlink" xfId="386"/>
    <cellStyle name="Gevolgde hyperlink" xfId="387"/>
    <cellStyle name="Hyperlink" xfId="388"/>
    <cellStyle name="Gevolgde hyperlink" xfId="389"/>
    <cellStyle name="Hyperlink" xfId="390"/>
    <cellStyle name="Gevolgde hyperlink" xfId="391"/>
    <cellStyle name="Hyperlink" xfId="392"/>
    <cellStyle name="Gevolgde hyperlink" xfId="393"/>
    <cellStyle name="Hyperlink" xfId="394"/>
    <cellStyle name="Gevolgde hyperlink" xfId="395"/>
    <cellStyle name="Hyperlink" xfId="396"/>
    <cellStyle name="Gevolgde hyperlink" xfId="397"/>
    <cellStyle name="Hyperlink" xfId="398"/>
    <cellStyle name="Gevolgde hyperlink" xfId="399"/>
    <cellStyle name="Hyperlink" xfId="400"/>
    <cellStyle name="Gevolgde hyperlink" xfId="401"/>
    <cellStyle name="Hyperlink" xfId="402"/>
    <cellStyle name="Gevolgde hyperlink" xfId="403"/>
    <cellStyle name="Hyperlink" xfId="404"/>
    <cellStyle name="Gevolgde hyperlink" xfId="405"/>
    <cellStyle name="Hyperlink" xfId="406"/>
    <cellStyle name="Gevolgde hyperlink" xfId="407"/>
    <cellStyle name="Hyperlink" xfId="408"/>
    <cellStyle name="Gevolgde hyperlink" xfId="409"/>
    <cellStyle name="Hyperlink" xfId="410"/>
    <cellStyle name="Gevolgde hyperlink" xfId="411"/>
    <cellStyle name="Hyperlink" xfId="412"/>
    <cellStyle name="Gevolgde hyperlink" xfId="413"/>
    <cellStyle name="Hyperlink" xfId="41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0</xdr:colOff>
      <xdr:row>6</xdr:row>
      <xdr:rowOff>190500</xdr:rowOff>
    </xdr:to>
    <xdr:pic>
      <xdr:nvPicPr>
        <xdr:cNvPr id="2"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0" y="1619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0</xdr:colOff>
      <xdr:row>6</xdr:row>
      <xdr:rowOff>190500</xdr:rowOff>
    </xdr:to>
    <xdr:pic>
      <xdr:nvPicPr>
        <xdr:cNvPr id="3"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0" y="1619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0</xdr:colOff>
      <xdr:row>6</xdr:row>
      <xdr:rowOff>190500</xdr:rowOff>
    </xdr:to>
    <xdr:pic>
      <xdr:nvPicPr>
        <xdr:cNvPr id="4" name="Picture 7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90750" y="16192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18</xdr:row>
      <xdr:rowOff>85725</xdr:rowOff>
    </xdr:from>
    <xdr:to>
      <xdr:col>1</xdr:col>
      <xdr:colOff>1533525</xdr:colOff>
      <xdr:row>18</xdr:row>
      <xdr:rowOff>1162050</xdr:rowOff>
    </xdr:to>
    <xdr:pic>
      <xdr:nvPicPr>
        <xdr:cNvPr id="26" name="Afbeelding 25" descr="Mele_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28650" y="6848475"/>
          <a:ext cx="1085850" cy="1076325"/>
        </a:xfrm>
        <a:prstGeom prst="rect">
          <a:avLst/>
        </a:prstGeom>
        <a:ln>
          <a:noFill/>
        </a:ln>
      </xdr:spPr>
    </xdr:pic>
    <xdr:clientData/>
  </xdr:twoCellAnchor>
  <xdr:twoCellAnchor editAs="oneCell">
    <xdr:from>
      <xdr:col>1</xdr:col>
      <xdr:colOff>381000</xdr:colOff>
      <xdr:row>19</xdr:row>
      <xdr:rowOff>38100</xdr:rowOff>
    </xdr:from>
    <xdr:to>
      <xdr:col>1</xdr:col>
      <xdr:colOff>1562100</xdr:colOff>
      <xdr:row>19</xdr:row>
      <xdr:rowOff>1219200</xdr:rowOff>
    </xdr:to>
    <xdr:pic>
      <xdr:nvPicPr>
        <xdr:cNvPr id="27" name="Afbeelding 26" descr="Mele_medium.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561975" y="8096250"/>
          <a:ext cx="1181100" cy="1181100"/>
        </a:xfrm>
        <a:prstGeom prst="rect">
          <a:avLst/>
        </a:prstGeom>
        <a:ln>
          <a:noFill/>
        </a:ln>
      </xdr:spPr>
    </xdr:pic>
    <xdr:clientData/>
  </xdr:twoCellAnchor>
  <xdr:twoCellAnchor editAs="oneCell">
    <xdr:from>
      <xdr:col>1</xdr:col>
      <xdr:colOff>371475</xdr:colOff>
      <xdr:row>21</xdr:row>
      <xdr:rowOff>38100</xdr:rowOff>
    </xdr:from>
    <xdr:to>
      <xdr:col>1</xdr:col>
      <xdr:colOff>1552575</xdr:colOff>
      <xdr:row>21</xdr:row>
      <xdr:rowOff>1219200</xdr:rowOff>
    </xdr:to>
    <xdr:pic>
      <xdr:nvPicPr>
        <xdr:cNvPr id="29" name="Afbeelding 28" descr="Mele_hex.jpg"/>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552450" y="10687050"/>
          <a:ext cx="1181100" cy="1181100"/>
        </a:xfrm>
        <a:prstGeom prst="rect">
          <a:avLst/>
        </a:prstGeom>
        <a:ln>
          <a:noFill/>
        </a:ln>
      </xdr:spPr>
    </xdr:pic>
    <xdr:clientData/>
  </xdr:twoCellAnchor>
  <xdr:twoCellAnchor editAs="oneCell">
    <xdr:from>
      <xdr:col>1</xdr:col>
      <xdr:colOff>381000</xdr:colOff>
      <xdr:row>22</xdr:row>
      <xdr:rowOff>123825</xdr:rowOff>
    </xdr:from>
    <xdr:to>
      <xdr:col>1</xdr:col>
      <xdr:colOff>1466850</xdr:colOff>
      <xdr:row>22</xdr:row>
      <xdr:rowOff>1209675</xdr:rowOff>
    </xdr:to>
    <xdr:pic>
      <xdr:nvPicPr>
        <xdr:cNvPr id="30" name="Afbeelding 29" descr="Throw_merino.jpg"/>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561975" y="12068175"/>
          <a:ext cx="1085850" cy="1085850"/>
        </a:xfrm>
        <a:prstGeom prst="rect">
          <a:avLst/>
        </a:prstGeom>
        <a:ln>
          <a:noFill/>
        </a:ln>
      </xdr:spPr>
    </xdr:pic>
    <xdr:clientData/>
  </xdr:twoCellAnchor>
  <xdr:twoCellAnchor editAs="oneCell">
    <xdr:from>
      <xdr:col>1</xdr:col>
      <xdr:colOff>381000</xdr:colOff>
      <xdr:row>23</xdr:row>
      <xdr:rowOff>85725</xdr:rowOff>
    </xdr:from>
    <xdr:to>
      <xdr:col>1</xdr:col>
      <xdr:colOff>1562100</xdr:colOff>
      <xdr:row>23</xdr:row>
      <xdr:rowOff>1257300</xdr:rowOff>
    </xdr:to>
    <xdr:pic>
      <xdr:nvPicPr>
        <xdr:cNvPr id="31" name="Afbeelding 30" descr="mini_bolster_cover.jpg"/>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561975" y="13325475"/>
          <a:ext cx="1181100" cy="1171575"/>
        </a:xfrm>
        <a:prstGeom prst="rect">
          <a:avLst/>
        </a:prstGeom>
        <a:ln>
          <a:noFill/>
        </a:ln>
      </xdr:spPr>
    </xdr:pic>
    <xdr:clientData/>
  </xdr:twoCellAnchor>
  <xdr:twoCellAnchor editAs="oneCell">
    <xdr:from>
      <xdr:col>1</xdr:col>
      <xdr:colOff>381000</xdr:colOff>
      <xdr:row>24</xdr:row>
      <xdr:rowOff>57150</xdr:rowOff>
    </xdr:from>
    <xdr:to>
      <xdr:col>1</xdr:col>
      <xdr:colOff>1562100</xdr:colOff>
      <xdr:row>24</xdr:row>
      <xdr:rowOff>1228725</xdr:rowOff>
    </xdr:to>
    <xdr:pic>
      <xdr:nvPicPr>
        <xdr:cNvPr id="32" name="Afbeelding 31" descr="burst_cover.jpg"/>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561975" y="14592300"/>
          <a:ext cx="1181100" cy="1171575"/>
        </a:xfrm>
        <a:prstGeom prst="rect">
          <a:avLst/>
        </a:prstGeom>
        <a:ln>
          <a:noFill/>
        </a:ln>
      </xdr:spPr>
    </xdr:pic>
    <xdr:clientData/>
  </xdr:twoCellAnchor>
  <xdr:twoCellAnchor editAs="oneCell">
    <xdr:from>
      <xdr:col>1</xdr:col>
      <xdr:colOff>381000</xdr:colOff>
      <xdr:row>25</xdr:row>
      <xdr:rowOff>28575</xdr:rowOff>
    </xdr:from>
    <xdr:to>
      <xdr:col>1</xdr:col>
      <xdr:colOff>1562100</xdr:colOff>
      <xdr:row>25</xdr:row>
      <xdr:rowOff>1200150</xdr:rowOff>
    </xdr:to>
    <xdr:pic>
      <xdr:nvPicPr>
        <xdr:cNvPr id="33" name="Afbeelding 32" descr="Mandala_cover.jpg"/>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561975" y="15859125"/>
          <a:ext cx="1181100" cy="1171575"/>
        </a:xfrm>
        <a:prstGeom prst="rect">
          <a:avLst/>
        </a:prstGeom>
        <a:ln>
          <a:noFill/>
        </a:ln>
      </xdr:spPr>
    </xdr:pic>
    <xdr:clientData/>
  </xdr:twoCellAnchor>
  <xdr:twoCellAnchor editAs="oneCell">
    <xdr:from>
      <xdr:col>2</xdr:col>
      <xdr:colOff>0</xdr:colOff>
      <xdr:row>9</xdr:row>
      <xdr:rowOff>0</xdr:rowOff>
    </xdr:from>
    <xdr:to>
      <xdr:col>2</xdr:col>
      <xdr:colOff>0</xdr:colOff>
      <xdr:row>9</xdr:row>
      <xdr:rowOff>190500</xdr:rowOff>
    </xdr:to>
    <xdr:pic>
      <xdr:nvPicPr>
        <xdr:cNvPr id="34"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0" y="29051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0</xdr:colOff>
      <xdr:row>9</xdr:row>
      <xdr:rowOff>190500</xdr:rowOff>
    </xdr:to>
    <xdr:pic>
      <xdr:nvPicPr>
        <xdr:cNvPr id="35" name="Picture 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0" y="29051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0</xdr:colOff>
      <xdr:row>9</xdr:row>
      <xdr:rowOff>190500</xdr:rowOff>
    </xdr:to>
    <xdr:pic>
      <xdr:nvPicPr>
        <xdr:cNvPr id="36" name="Picture 7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90750" y="29051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26</xdr:row>
      <xdr:rowOff>28575</xdr:rowOff>
    </xdr:from>
    <xdr:to>
      <xdr:col>1</xdr:col>
      <xdr:colOff>1590675</xdr:colOff>
      <xdr:row>26</xdr:row>
      <xdr:rowOff>1238250</xdr:rowOff>
    </xdr:to>
    <xdr:pic>
      <xdr:nvPicPr>
        <xdr:cNvPr id="41" name="Afbeelding 40" descr="Forest_small.jpg"/>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561975" y="17154525"/>
          <a:ext cx="1209675" cy="1209675"/>
        </a:xfrm>
        <a:prstGeom prst="rect">
          <a:avLst/>
        </a:prstGeom>
        <a:ln>
          <a:noFill/>
        </a:ln>
      </xdr:spPr>
    </xdr:pic>
    <xdr:clientData/>
  </xdr:twoCellAnchor>
  <xdr:twoCellAnchor editAs="oneCell">
    <xdr:from>
      <xdr:col>1</xdr:col>
      <xdr:colOff>381000</xdr:colOff>
      <xdr:row>27</xdr:row>
      <xdr:rowOff>9525</xdr:rowOff>
    </xdr:from>
    <xdr:to>
      <xdr:col>1</xdr:col>
      <xdr:colOff>1590675</xdr:colOff>
      <xdr:row>27</xdr:row>
      <xdr:rowOff>1219200</xdr:rowOff>
    </xdr:to>
    <xdr:pic>
      <xdr:nvPicPr>
        <xdr:cNvPr id="42" name="Afbeelding 41" descr="Forest_large"/>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a:xfrm>
          <a:off x="561975" y="18430875"/>
          <a:ext cx="1209675" cy="1209675"/>
        </a:xfrm>
        <a:prstGeom prst="rect">
          <a:avLst/>
        </a:prstGeom>
        <a:ln>
          <a:noFill/>
        </a:ln>
      </xdr:spPr>
    </xdr:pic>
    <xdr:clientData/>
  </xdr:twoCellAnchor>
  <xdr:twoCellAnchor editAs="oneCell">
    <xdr:from>
      <xdr:col>1</xdr:col>
      <xdr:colOff>123825</xdr:colOff>
      <xdr:row>28</xdr:row>
      <xdr:rowOff>38100</xdr:rowOff>
    </xdr:from>
    <xdr:to>
      <xdr:col>1</xdr:col>
      <xdr:colOff>1933575</xdr:colOff>
      <xdr:row>29</xdr:row>
      <xdr:rowOff>600075</xdr:rowOff>
    </xdr:to>
    <xdr:pic>
      <xdr:nvPicPr>
        <xdr:cNvPr id="43" name="Afbeelding 42" descr="COWRIE-P-FA-LB5.jpg"/>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304800" y="19754850"/>
          <a:ext cx="1809750" cy="1209675"/>
        </a:xfrm>
        <a:prstGeom prst="rect">
          <a:avLst/>
        </a:prstGeom>
        <a:ln>
          <a:noFill/>
        </a:ln>
      </xdr:spPr>
    </xdr:pic>
    <xdr:clientData/>
  </xdr:twoCellAnchor>
  <xdr:twoCellAnchor editAs="oneCell">
    <xdr:from>
      <xdr:col>1</xdr:col>
      <xdr:colOff>95250</xdr:colOff>
      <xdr:row>30</xdr:row>
      <xdr:rowOff>57150</xdr:rowOff>
    </xdr:from>
    <xdr:to>
      <xdr:col>1</xdr:col>
      <xdr:colOff>1905000</xdr:colOff>
      <xdr:row>30</xdr:row>
      <xdr:rowOff>1266825</xdr:rowOff>
    </xdr:to>
    <xdr:pic>
      <xdr:nvPicPr>
        <xdr:cNvPr id="45" name="Afbeelding 44" descr="COWRIE-P-FA-LB1.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a:xfrm>
          <a:off x="276225" y="21069300"/>
          <a:ext cx="1809750" cy="1209675"/>
        </a:xfrm>
        <a:prstGeom prst="rect">
          <a:avLst/>
        </a:prstGeom>
        <a:ln>
          <a:noFill/>
        </a:ln>
      </xdr:spPr>
    </xdr:pic>
    <xdr:clientData/>
  </xdr:twoCellAnchor>
  <xdr:twoCellAnchor editAs="oneCell">
    <xdr:from>
      <xdr:col>1</xdr:col>
      <xdr:colOff>95250</xdr:colOff>
      <xdr:row>31</xdr:row>
      <xdr:rowOff>95250</xdr:rowOff>
    </xdr:from>
    <xdr:to>
      <xdr:col>1</xdr:col>
      <xdr:colOff>1914525</xdr:colOff>
      <xdr:row>32</xdr:row>
      <xdr:rowOff>9525</xdr:rowOff>
    </xdr:to>
    <xdr:pic>
      <xdr:nvPicPr>
        <xdr:cNvPr id="46" name="Afbeelding 45" descr="Cowrie-P-FA-LB4.jpg"/>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a:xfrm>
          <a:off x="276225" y="22402800"/>
          <a:ext cx="1819275" cy="1209675"/>
        </a:xfrm>
        <a:prstGeom prst="rect">
          <a:avLst/>
        </a:prstGeom>
        <a:ln>
          <a:noFill/>
        </a:ln>
      </xdr:spPr>
    </xdr:pic>
    <xdr:clientData/>
  </xdr:twoCellAnchor>
  <xdr:twoCellAnchor editAs="oneCell">
    <xdr:from>
      <xdr:col>1</xdr:col>
      <xdr:colOff>390525</xdr:colOff>
      <xdr:row>32</xdr:row>
      <xdr:rowOff>66675</xdr:rowOff>
    </xdr:from>
    <xdr:to>
      <xdr:col>1</xdr:col>
      <xdr:colOff>1724025</xdr:colOff>
      <xdr:row>32</xdr:row>
      <xdr:rowOff>1276350</xdr:rowOff>
    </xdr:to>
    <xdr:pic>
      <xdr:nvPicPr>
        <xdr:cNvPr id="47" name="Afbeelding 46" descr="CowrieP-FA-LB6.jpg"/>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a:xfrm>
          <a:off x="571500" y="23669625"/>
          <a:ext cx="1333500" cy="1209675"/>
        </a:xfrm>
        <a:prstGeom prst="rect">
          <a:avLst/>
        </a:prstGeom>
        <a:ln>
          <a:noFill/>
        </a:ln>
      </xdr:spPr>
    </xdr:pic>
    <xdr:clientData/>
  </xdr:twoCellAnchor>
  <xdr:twoCellAnchor editAs="oneCell">
    <xdr:from>
      <xdr:col>1</xdr:col>
      <xdr:colOff>95250</xdr:colOff>
      <xdr:row>33</xdr:row>
      <xdr:rowOff>38100</xdr:rowOff>
    </xdr:from>
    <xdr:to>
      <xdr:col>1</xdr:col>
      <xdr:colOff>1914525</xdr:colOff>
      <xdr:row>33</xdr:row>
      <xdr:rowOff>1247775</xdr:rowOff>
    </xdr:to>
    <xdr:pic>
      <xdr:nvPicPr>
        <xdr:cNvPr id="48" name="Afbeelding 47" descr="CowrieP-FA-LB3.jpg"/>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a:xfrm>
          <a:off x="276225" y="24936450"/>
          <a:ext cx="1819275" cy="1209675"/>
        </a:xfrm>
        <a:prstGeom prst="rect">
          <a:avLst/>
        </a:prstGeom>
        <a:ln>
          <a:noFill/>
        </a:ln>
      </xdr:spPr>
    </xdr:pic>
    <xdr:clientData/>
  </xdr:twoCellAnchor>
  <xdr:twoCellAnchor editAs="oneCell">
    <xdr:from>
      <xdr:col>1</xdr:col>
      <xdr:colOff>85725</xdr:colOff>
      <xdr:row>34</xdr:row>
      <xdr:rowOff>66675</xdr:rowOff>
    </xdr:from>
    <xdr:to>
      <xdr:col>1</xdr:col>
      <xdr:colOff>1905000</xdr:colOff>
      <xdr:row>34</xdr:row>
      <xdr:rowOff>1276350</xdr:rowOff>
    </xdr:to>
    <xdr:pic>
      <xdr:nvPicPr>
        <xdr:cNvPr id="49" name="Afbeelding 48" descr="ClutchP-FA-CL1.jpg"/>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a:xfrm>
          <a:off x="266700" y="26260425"/>
          <a:ext cx="1819275" cy="1209675"/>
        </a:xfrm>
        <a:prstGeom prst="rect">
          <a:avLst/>
        </a:prstGeom>
        <a:ln>
          <a:noFill/>
        </a:ln>
      </xdr:spPr>
    </xdr:pic>
    <xdr:clientData/>
  </xdr:twoCellAnchor>
  <xdr:twoCellAnchor editAs="oneCell">
    <xdr:from>
      <xdr:col>1</xdr:col>
      <xdr:colOff>66675</xdr:colOff>
      <xdr:row>35</xdr:row>
      <xdr:rowOff>57150</xdr:rowOff>
    </xdr:from>
    <xdr:to>
      <xdr:col>1</xdr:col>
      <xdr:colOff>1885950</xdr:colOff>
      <xdr:row>35</xdr:row>
      <xdr:rowOff>1266825</xdr:rowOff>
    </xdr:to>
    <xdr:pic>
      <xdr:nvPicPr>
        <xdr:cNvPr id="50" name="Afbeelding 49" descr="SHAMAP-FA-CL2.jpg"/>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a:xfrm>
          <a:off x="247650" y="27546300"/>
          <a:ext cx="1819275" cy="1209675"/>
        </a:xfrm>
        <a:prstGeom prst="rect">
          <a:avLst/>
        </a:prstGeom>
        <a:ln>
          <a:noFill/>
        </a:ln>
      </xdr:spPr>
    </xdr:pic>
    <xdr:clientData/>
  </xdr:twoCellAnchor>
  <xdr:twoCellAnchor editAs="oneCell">
    <xdr:from>
      <xdr:col>1</xdr:col>
      <xdr:colOff>409575</xdr:colOff>
      <xdr:row>36</xdr:row>
      <xdr:rowOff>66675</xdr:rowOff>
    </xdr:from>
    <xdr:to>
      <xdr:col>1</xdr:col>
      <xdr:colOff>1733550</xdr:colOff>
      <xdr:row>36</xdr:row>
      <xdr:rowOff>1276350</xdr:rowOff>
    </xdr:to>
    <xdr:pic>
      <xdr:nvPicPr>
        <xdr:cNvPr id="51" name="Afbeelding 50" descr="PUTALI-1.jpg"/>
        <xdr:cNvPicPr preferRelativeResize="1">
          <a:picLocks noChangeAspect="1"/>
        </xdr:cNvPicPr>
      </xdr:nvPicPr>
      <xdr:blipFill>
        <a:blip r:embed="rId19">
          <a:extLst>
            <a:ext uri="{28A0092B-C50C-407E-A947-70E740481C1C}">
              <a14:useLocalDpi xmlns:a14="http://schemas.microsoft.com/office/drawing/2010/main" val="0"/>
            </a:ext>
          </a:extLst>
        </a:blip>
        <a:stretch>
          <a:fillRect/>
        </a:stretch>
      </xdr:blipFill>
      <xdr:spPr>
        <a:xfrm>
          <a:off x="590550" y="28851225"/>
          <a:ext cx="1323975" cy="1209675"/>
        </a:xfrm>
        <a:prstGeom prst="rect">
          <a:avLst/>
        </a:prstGeom>
        <a:ln>
          <a:noFill/>
        </a:ln>
      </xdr:spPr>
    </xdr:pic>
    <xdr:clientData/>
  </xdr:twoCellAnchor>
  <xdr:twoCellAnchor editAs="oneCell">
    <xdr:from>
      <xdr:col>1</xdr:col>
      <xdr:colOff>123825</xdr:colOff>
      <xdr:row>37</xdr:row>
      <xdr:rowOff>57150</xdr:rowOff>
    </xdr:from>
    <xdr:to>
      <xdr:col>1</xdr:col>
      <xdr:colOff>1933575</xdr:colOff>
      <xdr:row>37</xdr:row>
      <xdr:rowOff>1266825</xdr:rowOff>
    </xdr:to>
    <xdr:pic>
      <xdr:nvPicPr>
        <xdr:cNvPr id="52" name="Afbeelding 51" descr="SCARFP-FA-SCMW1-6.jpg"/>
        <xdr:cNvPicPr preferRelativeResize="1">
          <a:picLocks noChangeAspect="1"/>
        </xdr:cNvPicPr>
      </xdr:nvPicPr>
      <xdr:blipFill>
        <a:blip r:embed="rId20">
          <a:extLst>
            <a:ext uri="{28A0092B-C50C-407E-A947-70E740481C1C}">
              <a14:useLocalDpi xmlns:a14="http://schemas.microsoft.com/office/drawing/2010/main" val="0"/>
            </a:ext>
          </a:extLst>
        </a:blip>
        <a:stretch>
          <a:fillRect/>
        </a:stretch>
      </xdr:blipFill>
      <xdr:spPr>
        <a:xfrm>
          <a:off x="304800" y="30137100"/>
          <a:ext cx="1809750" cy="1209675"/>
        </a:xfrm>
        <a:prstGeom prst="rect">
          <a:avLst/>
        </a:prstGeom>
        <a:ln>
          <a:noFill/>
        </a:ln>
      </xdr:spPr>
    </xdr:pic>
    <xdr:clientData/>
  </xdr:twoCellAnchor>
  <xdr:twoCellAnchor editAs="oneCell">
    <xdr:from>
      <xdr:col>1</xdr:col>
      <xdr:colOff>238125</xdr:colOff>
      <xdr:row>45</xdr:row>
      <xdr:rowOff>66675</xdr:rowOff>
    </xdr:from>
    <xdr:to>
      <xdr:col>1</xdr:col>
      <xdr:colOff>1771650</xdr:colOff>
      <xdr:row>45</xdr:row>
      <xdr:rowOff>1276350</xdr:rowOff>
    </xdr:to>
    <xdr:pic>
      <xdr:nvPicPr>
        <xdr:cNvPr id="53" name="Afbeelding 52" descr="KyirongGreen_Saddlebag.jpg"/>
        <xdr:cNvPicPr preferRelativeResize="1">
          <a:picLocks noChangeAspect="1"/>
        </xdr:cNvPicPr>
      </xdr:nvPicPr>
      <xdr:blipFill>
        <a:blip r:embed="rId21">
          <a:extLst>
            <a:ext uri="{28A0092B-C50C-407E-A947-70E740481C1C}">
              <a14:useLocalDpi xmlns:a14="http://schemas.microsoft.com/office/drawing/2010/main" val="0"/>
            </a:ext>
          </a:extLst>
        </a:blip>
        <a:stretch>
          <a:fillRect/>
        </a:stretch>
      </xdr:blipFill>
      <xdr:spPr>
        <a:xfrm>
          <a:off x="419100" y="39566850"/>
          <a:ext cx="1533525" cy="1209675"/>
        </a:xfrm>
        <a:prstGeom prst="rect">
          <a:avLst/>
        </a:prstGeom>
        <a:ln>
          <a:noFill/>
        </a:ln>
      </xdr:spPr>
    </xdr:pic>
    <xdr:clientData/>
  </xdr:twoCellAnchor>
  <xdr:twoCellAnchor editAs="oneCell">
    <xdr:from>
      <xdr:col>1</xdr:col>
      <xdr:colOff>180975</xdr:colOff>
      <xdr:row>46</xdr:row>
      <xdr:rowOff>57150</xdr:rowOff>
    </xdr:from>
    <xdr:to>
      <xdr:col>1</xdr:col>
      <xdr:colOff>1781175</xdr:colOff>
      <xdr:row>46</xdr:row>
      <xdr:rowOff>1266825</xdr:rowOff>
    </xdr:to>
    <xdr:pic>
      <xdr:nvPicPr>
        <xdr:cNvPr id="54" name="Afbeelding 53" descr="KyirongBlack_Saddlebag.jpg"/>
        <xdr:cNvPicPr preferRelativeResize="1">
          <a:picLocks noChangeAspect="1"/>
        </xdr:cNvPicPr>
      </xdr:nvPicPr>
      <xdr:blipFill>
        <a:blip r:embed="rId22">
          <a:extLst>
            <a:ext uri="{28A0092B-C50C-407E-A947-70E740481C1C}">
              <a14:useLocalDpi xmlns:a14="http://schemas.microsoft.com/office/drawing/2010/main" val="0"/>
            </a:ext>
          </a:extLst>
        </a:blip>
        <a:stretch>
          <a:fillRect/>
        </a:stretch>
      </xdr:blipFill>
      <xdr:spPr>
        <a:xfrm>
          <a:off x="361950" y="40852725"/>
          <a:ext cx="1600200" cy="1209675"/>
        </a:xfrm>
        <a:prstGeom prst="rect">
          <a:avLst/>
        </a:prstGeom>
        <a:ln>
          <a:noFill/>
        </a:ln>
      </xdr:spPr>
    </xdr:pic>
    <xdr:clientData/>
  </xdr:twoCellAnchor>
  <xdr:twoCellAnchor editAs="oneCell">
    <xdr:from>
      <xdr:col>1</xdr:col>
      <xdr:colOff>390525</xdr:colOff>
      <xdr:row>47</xdr:row>
      <xdr:rowOff>57150</xdr:rowOff>
    </xdr:from>
    <xdr:to>
      <xdr:col>1</xdr:col>
      <xdr:colOff>1704975</xdr:colOff>
      <xdr:row>47</xdr:row>
      <xdr:rowOff>1266825</xdr:rowOff>
    </xdr:to>
    <xdr:pic>
      <xdr:nvPicPr>
        <xdr:cNvPr id="55" name="Afbeelding 54" descr="Kamarang_Saddlebag.jpg"/>
        <xdr:cNvPicPr preferRelativeResize="1">
          <a:picLocks noChangeAspect="1"/>
        </xdr:cNvPicPr>
      </xdr:nvPicPr>
      <xdr:blipFill>
        <a:blip r:embed="rId23">
          <a:extLst>
            <a:ext uri="{28A0092B-C50C-407E-A947-70E740481C1C}">
              <a14:useLocalDpi xmlns:a14="http://schemas.microsoft.com/office/drawing/2010/main" val="0"/>
            </a:ext>
          </a:extLst>
        </a:blip>
        <a:stretch>
          <a:fillRect/>
        </a:stretch>
      </xdr:blipFill>
      <xdr:spPr>
        <a:xfrm>
          <a:off x="571500" y="42148125"/>
          <a:ext cx="1314450" cy="1209675"/>
        </a:xfrm>
        <a:prstGeom prst="rect">
          <a:avLst/>
        </a:prstGeom>
        <a:ln>
          <a:noFill/>
        </a:ln>
      </xdr:spPr>
    </xdr:pic>
    <xdr:clientData/>
  </xdr:twoCellAnchor>
  <xdr:twoCellAnchor editAs="oneCell">
    <xdr:from>
      <xdr:col>1</xdr:col>
      <xdr:colOff>180975</xdr:colOff>
      <xdr:row>48</xdr:row>
      <xdr:rowOff>85725</xdr:rowOff>
    </xdr:from>
    <xdr:to>
      <xdr:col>1</xdr:col>
      <xdr:colOff>1609725</xdr:colOff>
      <xdr:row>48</xdr:row>
      <xdr:rowOff>1295400</xdr:rowOff>
    </xdr:to>
    <xdr:pic>
      <xdr:nvPicPr>
        <xdr:cNvPr id="56" name="Afbeelding 55" descr="Lhomi_Saddlebag.jpg"/>
        <xdr:cNvPicPr preferRelativeResize="1">
          <a:picLocks noChangeAspect="1"/>
        </xdr:cNvPicPr>
      </xdr:nvPicPr>
      <xdr:blipFill>
        <a:blip r:embed="rId24">
          <a:extLst>
            <a:ext uri="{28A0092B-C50C-407E-A947-70E740481C1C}">
              <a14:useLocalDpi xmlns:a14="http://schemas.microsoft.com/office/drawing/2010/main" val="0"/>
            </a:ext>
          </a:extLst>
        </a:blip>
        <a:stretch>
          <a:fillRect/>
        </a:stretch>
      </xdr:blipFill>
      <xdr:spPr>
        <a:xfrm>
          <a:off x="361950" y="43472100"/>
          <a:ext cx="1428750" cy="1209675"/>
        </a:xfrm>
        <a:prstGeom prst="rect">
          <a:avLst/>
        </a:prstGeom>
        <a:ln>
          <a:noFill/>
        </a:ln>
      </xdr:spPr>
    </xdr:pic>
    <xdr:clientData/>
  </xdr:twoCellAnchor>
  <xdr:twoCellAnchor editAs="oneCell">
    <xdr:from>
      <xdr:col>1</xdr:col>
      <xdr:colOff>419100</xdr:colOff>
      <xdr:row>49</xdr:row>
      <xdr:rowOff>57150</xdr:rowOff>
    </xdr:from>
    <xdr:to>
      <xdr:col>1</xdr:col>
      <xdr:colOff>1285875</xdr:colOff>
      <xdr:row>49</xdr:row>
      <xdr:rowOff>1266825</xdr:rowOff>
    </xdr:to>
    <xdr:pic>
      <xdr:nvPicPr>
        <xdr:cNvPr id="57" name="Afbeelding 56" descr="Mustang_Wool_Saddlebag.jpg"/>
        <xdr:cNvPicPr preferRelativeResize="1">
          <a:picLocks noChangeAspect="1"/>
        </xdr:cNvPicPr>
      </xdr:nvPicPr>
      <xdr:blipFill>
        <a:blip r:embed="rId25">
          <a:extLst>
            <a:ext uri="{28A0092B-C50C-407E-A947-70E740481C1C}">
              <a14:useLocalDpi xmlns:a14="http://schemas.microsoft.com/office/drawing/2010/main" val="0"/>
            </a:ext>
          </a:extLst>
        </a:blip>
        <a:stretch>
          <a:fillRect/>
        </a:stretch>
      </xdr:blipFill>
      <xdr:spPr>
        <a:xfrm>
          <a:off x="600075" y="44738925"/>
          <a:ext cx="866775" cy="1209675"/>
        </a:xfrm>
        <a:prstGeom prst="rect">
          <a:avLst/>
        </a:prstGeom>
        <a:ln>
          <a:noFill/>
        </a:ln>
      </xdr:spPr>
    </xdr:pic>
    <xdr:clientData/>
  </xdr:twoCellAnchor>
  <xdr:twoCellAnchor editAs="oneCell">
    <xdr:from>
      <xdr:col>1</xdr:col>
      <xdr:colOff>28575</xdr:colOff>
      <xdr:row>50</xdr:row>
      <xdr:rowOff>85725</xdr:rowOff>
    </xdr:from>
    <xdr:to>
      <xdr:col>1</xdr:col>
      <xdr:colOff>1847850</xdr:colOff>
      <xdr:row>50</xdr:row>
      <xdr:rowOff>1295400</xdr:rowOff>
    </xdr:to>
    <xdr:pic>
      <xdr:nvPicPr>
        <xdr:cNvPr id="58" name="Afbeelding 57" descr="Mustang_Saddlebag.jpg"/>
        <xdr:cNvPicPr preferRelativeResize="1">
          <a:picLocks noChangeAspect="1"/>
        </xdr:cNvPicPr>
      </xdr:nvPicPr>
      <xdr:blipFill>
        <a:blip r:embed="rId26">
          <a:extLst>
            <a:ext uri="{28A0092B-C50C-407E-A947-70E740481C1C}">
              <a14:useLocalDpi xmlns:a14="http://schemas.microsoft.com/office/drawing/2010/main" val="0"/>
            </a:ext>
          </a:extLst>
        </a:blip>
        <a:stretch>
          <a:fillRect/>
        </a:stretch>
      </xdr:blipFill>
      <xdr:spPr>
        <a:xfrm>
          <a:off x="209550" y="46062900"/>
          <a:ext cx="1819275" cy="1209675"/>
        </a:xfrm>
        <a:prstGeom prst="rect">
          <a:avLst/>
        </a:prstGeom>
        <a:ln>
          <a:noFill/>
        </a:ln>
      </xdr:spPr>
    </xdr:pic>
    <xdr:clientData/>
  </xdr:twoCellAnchor>
  <xdr:twoCellAnchor editAs="oneCell">
    <xdr:from>
      <xdr:col>1</xdr:col>
      <xdr:colOff>123825</xdr:colOff>
      <xdr:row>39</xdr:row>
      <xdr:rowOff>85725</xdr:rowOff>
    </xdr:from>
    <xdr:to>
      <xdr:col>1</xdr:col>
      <xdr:colOff>1743075</xdr:colOff>
      <xdr:row>39</xdr:row>
      <xdr:rowOff>1295400</xdr:rowOff>
    </xdr:to>
    <xdr:pic>
      <xdr:nvPicPr>
        <xdr:cNvPr id="59" name="Afbeelding 58" descr="KyirongGreen_Clutch.jpg"/>
        <xdr:cNvPicPr preferRelativeResize="1">
          <a:picLocks noChangeAspect="1"/>
        </xdr:cNvPicPr>
      </xdr:nvPicPr>
      <xdr:blipFill>
        <a:blip r:embed="rId27">
          <a:extLst>
            <a:ext uri="{28A0092B-C50C-407E-A947-70E740481C1C}">
              <a14:useLocalDpi xmlns:a14="http://schemas.microsoft.com/office/drawing/2010/main" val="0"/>
            </a:ext>
          </a:extLst>
        </a:blip>
        <a:stretch>
          <a:fillRect/>
        </a:stretch>
      </xdr:blipFill>
      <xdr:spPr>
        <a:xfrm>
          <a:off x="304800" y="31813500"/>
          <a:ext cx="1619250" cy="1209675"/>
        </a:xfrm>
        <a:prstGeom prst="rect">
          <a:avLst/>
        </a:prstGeom>
        <a:ln>
          <a:noFill/>
        </a:ln>
      </xdr:spPr>
    </xdr:pic>
    <xdr:clientData/>
  </xdr:twoCellAnchor>
  <xdr:twoCellAnchor editAs="oneCell">
    <xdr:from>
      <xdr:col>1</xdr:col>
      <xdr:colOff>123825</xdr:colOff>
      <xdr:row>40</xdr:row>
      <xdr:rowOff>85725</xdr:rowOff>
    </xdr:from>
    <xdr:to>
      <xdr:col>1</xdr:col>
      <xdr:colOff>1724025</xdr:colOff>
      <xdr:row>40</xdr:row>
      <xdr:rowOff>1295400</xdr:rowOff>
    </xdr:to>
    <xdr:pic>
      <xdr:nvPicPr>
        <xdr:cNvPr id="60" name="Afbeelding 59" descr="KyirongBlack_Clutch.jpg"/>
        <xdr:cNvPicPr preferRelativeResize="1">
          <a:picLocks noChangeAspect="1"/>
        </xdr:cNvPicPr>
      </xdr:nvPicPr>
      <xdr:blipFill>
        <a:blip r:embed="rId28">
          <a:extLst>
            <a:ext uri="{28A0092B-C50C-407E-A947-70E740481C1C}">
              <a14:useLocalDpi xmlns:a14="http://schemas.microsoft.com/office/drawing/2010/main" val="0"/>
            </a:ext>
          </a:extLst>
        </a:blip>
        <a:stretch>
          <a:fillRect/>
        </a:stretch>
      </xdr:blipFill>
      <xdr:spPr>
        <a:xfrm>
          <a:off x="304800" y="33108900"/>
          <a:ext cx="1600200" cy="1209675"/>
        </a:xfrm>
        <a:prstGeom prst="rect">
          <a:avLst/>
        </a:prstGeom>
        <a:ln>
          <a:noFill/>
        </a:ln>
      </xdr:spPr>
    </xdr:pic>
    <xdr:clientData/>
  </xdr:twoCellAnchor>
  <xdr:twoCellAnchor editAs="oneCell">
    <xdr:from>
      <xdr:col>1</xdr:col>
      <xdr:colOff>123825</xdr:colOff>
      <xdr:row>41</xdr:row>
      <xdr:rowOff>38100</xdr:rowOff>
    </xdr:from>
    <xdr:to>
      <xdr:col>1</xdr:col>
      <xdr:colOff>1685925</xdr:colOff>
      <xdr:row>41</xdr:row>
      <xdr:rowOff>1247775</xdr:rowOff>
    </xdr:to>
    <xdr:pic>
      <xdr:nvPicPr>
        <xdr:cNvPr id="61" name="Afbeelding 60" descr="Kamarang_Clutch.jpg"/>
        <xdr:cNvPicPr preferRelativeResize="1">
          <a:picLocks noChangeAspect="1"/>
        </xdr:cNvPicPr>
      </xdr:nvPicPr>
      <xdr:blipFill>
        <a:blip r:embed="rId29">
          <a:extLst>
            <a:ext uri="{28A0092B-C50C-407E-A947-70E740481C1C}">
              <a14:useLocalDpi xmlns:a14="http://schemas.microsoft.com/office/drawing/2010/main" val="0"/>
            </a:ext>
          </a:extLst>
        </a:blip>
        <a:stretch>
          <a:fillRect/>
        </a:stretch>
      </xdr:blipFill>
      <xdr:spPr>
        <a:xfrm>
          <a:off x="304800" y="34356675"/>
          <a:ext cx="1562100" cy="1209675"/>
        </a:xfrm>
        <a:prstGeom prst="rect">
          <a:avLst/>
        </a:prstGeom>
        <a:ln>
          <a:noFill/>
        </a:ln>
      </xdr:spPr>
    </xdr:pic>
    <xdr:clientData/>
  </xdr:twoCellAnchor>
  <xdr:twoCellAnchor editAs="oneCell">
    <xdr:from>
      <xdr:col>1</xdr:col>
      <xdr:colOff>123825</xdr:colOff>
      <xdr:row>42</xdr:row>
      <xdr:rowOff>57150</xdr:rowOff>
    </xdr:from>
    <xdr:to>
      <xdr:col>1</xdr:col>
      <xdr:colOff>1704975</xdr:colOff>
      <xdr:row>42</xdr:row>
      <xdr:rowOff>1266825</xdr:rowOff>
    </xdr:to>
    <xdr:pic>
      <xdr:nvPicPr>
        <xdr:cNvPr id="62" name="Afbeelding 61" descr="Lhomi_Clutch.jpg"/>
        <xdr:cNvPicPr preferRelativeResize="1">
          <a:picLocks noChangeAspect="1"/>
        </xdr:cNvPicPr>
      </xdr:nvPicPr>
      <xdr:blipFill>
        <a:blip r:embed="rId30">
          <a:extLst>
            <a:ext uri="{28A0092B-C50C-407E-A947-70E740481C1C}">
              <a14:useLocalDpi xmlns:a14="http://schemas.microsoft.com/office/drawing/2010/main" val="0"/>
            </a:ext>
          </a:extLst>
        </a:blip>
        <a:stretch>
          <a:fillRect/>
        </a:stretch>
      </xdr:blipFill>
      <xdr:spPr>
        <a:xfrm>
          <a:off x="304800" y="35671125"/>
          <a:ext cx="1581150" cy="1209675"/>
        </a:xfrm>
        <a:prstGeom prst="rect">
          <a:avLst/>
        </a:prstGeom>
        <a:ln>
          <a:noFill/>
        </a:ln>
      </xdr:spPr>
    </xdr:pic>
    <xdr:clientData/>
  </xdr:twoCellAnchor>
  <xdr:twoCellAnchor editAs="oneCell">
    <xdr:from>
      <xdr:col>1</xdr:col>
      <xdr:colOff>123825</xdr:colOff>
      <xdr:row>43</xdr:row>
      <xdr:rowOff>66675</xdr:rowOff>
    </xdr:from>
    <xdr:to>
      <xdr:col>1</xdr:col>
      <xdr:colOff>1704975</xdr:colOff>
      <xdr:row>43</xdr:row>
      <xdr:rowOff>1276350</xdr:rowOff>
    </xdr:to>
    <xdr:pic>
      <xdr:nvPicPr>
        <xdr:cNvPr id="63" name="Afbeelding 62" descr="Mustang_Wool_Clutch.jpg"/>
        <xdr:cNvPicPr preferRelativeResize="1">
          <a:picLocks noChangeAspect="1"/>
        </xdr:cNvPicPr>
      </xdr:nvPicPr>
      <xdr:blipFill>
        <a:blip r:embed="rId31">
          <a:extLst>
            <a:ext uri="{28A0092B-C50C-407E-A947-70E740481C1C}">
              <a14:useLocalDpi xmlns:a14="http://schemas.microsoft.com/office/drawing/2010/main" val="0"/>
            </a:ext>
          </a:extLst>
        </a:blip>
        <a:stretch>
          <a:fillRect/>
        </a:stretch>
      </xdr:blipFill>
      <xdr:spPr>
        <a:xfrm>
          <a:off x="304800" y="36976050"/>
          <a:ext cx="1581150" cy="1209675"/>
        </a:xfrm>
        <a:prstGeom prst="rect">
          <a:avLst/>
        </a:prstGeom>
        <a:ln>
          <a:noFill/>
        </a:ln>
      </xdr:spPr>
    </xdr:pic>
    <xdr:clientData/>
  </xdr:twoCellAnchor>
  <xdr:twoCellAnchor editAs="oneCell">
    <xdr:from>
      <xdr:col>1</xdr:col>
      <xdr:colOff>123825</xdr:colOff>
      <xdr:row>44</xdr:row>
      <xdr:rowOff>66675</xdr:rowOff>
    </xdr:from>
    <xdr:to>
      <xdr:col>1</xdr:col>
      <xdr:colOff>1724025</xdr:colOff>
      <xdr:row>44</xdr:row>
      <xdr:rowOff>1276350</xdr:rowOff>
    </xdr:to>
    <xdr:pic>
      <xdr:nvPicPr>
        <xdr:cNvPr id="64" name="Afbeelding 63" descr="Mustang_Clutch.jpg"/>
        <xdr:cNvPicPr preferRelativeResize="1">
          <a:picLocks noChangeAspect="1"/>
        </xdr:cNvPicPr>
      </xdr:nvPicPr>
      <xdr:blipFill>
        <a:blip r:embed="rId32">
          <a:extLst>
            <a:ext uri="{28A0092B-C50C-407E-A947-70E740481C1C}">
              <a14:useLocalDpi xmlns:a14="http://schemas.microsoft.com/office/drawing/2010/main" val="0"/>
            </a:ext>
          </a:extLst>
        </a:blip>
        <a:stretch>
          <a:fillRect/>
        </a:stretch>
      </xdr:blipFill>
      <xdr:spPr>
        <a:xfrm>
          <a:off x="304800" y="38271450"/>
          <a:ext cx="1600200" cy="1209675"/>
        </a:xfrm>
        <a:prstGeom prst="rect">
          <a:avLst/>
        </a:prstGeom>
        <a:ln>
          <a:noFill/>
        </a:ln>
      </xdr:spPr>
    </xdr:pic>
    <xdr:clientData/>
  </xdr:twoCellAnchor>
  <xdr:twoCellAnchor editAs="oneCell">
    <xdr:from>
      <xdr:col>1</xdr:col>
      <xdr:colOff>419100</xdr:colOff>
      <xdr:row>53</xdr:row>
      <xdr:rowOff>85725</xdr:rowOff>
    </xdr:from>
    <xdr:to>
      <xdr:col>1</xdr:col>
      <xdr:colOff>1333500</xdr:colOff>
      <xdr:row>53</xdr:row>
      <xdr:rowOff>1295400</xdr:rowOff>
    </xdr:to>
    <xdr:pic>
      <xdr:nvPicPr>
        <xdr:cNvPr id="65" name="Afbeelding 64" descr="Kamarang_Carryall.jpg"/>
        <xdr:cNvPicPr preferRelativeResize="1">
          <a:picLocks noChangeAspect="1"/>
        </xdr:cNvPicPr>
      </xdr:nvPicPr>
      <xdr:blipFill>
        <a:blip r:embed="rId33">
          <a:extLst>
            <a:ext uri="{28A0092B-C50C-407E-A947-70E740481C1C}">
              <a14:useLocalDpi xmlns:a14="http://schemas.microsoft.com/office/drawing/2010/main" val="0"/>
            </a:ext>
          </a:extLst>
        </a:blip>
        <a:stretch>
          <a:fillRect/>
        </a:stretch>
      </xdr:blipFill>
      <xdr:spPr>
        <a:xfrm>
          <a:off x="600075" y="49949100"/>
          <a:ext cx="914400" cy="1209675"/>
        </a:xfrm>
        <a:prstGeom prst="rect">
          <a:avLst/>
        </a:prstGeom>
        <a:ln>
          <a:noFill/>
        </a:ln>
      </xdr:spPr>
    </xdr:pic>
    <xdr:clientData/>
  </xdr:twoCellAnchor>
  <xdr:twoCellAnchor editAs="oneCell">
    <xdr:from>
      <xdr:col>1</xdr:col>
      <xdr:colOff>419100</xdr:colOff>
      <xdr:row>51</xdr:row>
      <xdr:rowOff>38100</xdr:rowOff>
    </xdr:from>
    <xdr:to>
      <xdr:col>1</xdr:col>
      <xdr:colOff>1352550</xdr:colOff>
      <xdr:row>51</xdr:row>
      <xdr:rowOff>1247775</xdr:rowOff>
    </xdr:to>
    <xdr:pic>
      <xdr:nvPicPr>
        <xdr:cNvPr id="66" name="Afbeelding 65" descr="KyirongGreen_carryall.jpg"/>
        <xdr:cNvPicPr preferRelativeResize="1">
          <a:picLocks noChangeAspect="1"/>
        </xdr:cNvPicPr>
      </xdr:nvPicPr>
      <xdr:blipFill>
        <a:blip r:embed="rId34">
          <a:extLst>
            <a:ext uri="{28A0092B-C50C-407E-A947-70E740481C1C}">
              <a14:useLocalDpi xmlns:a14="http://schemas.microsoft.com/office/drawing/2010/main" val="0"/>
            </a:ext>
          </a:extLst>
        </a:blip>
        <a:stretch>
          <a:fillRect/>
        </a:stretch>
      </xdr:blipFill>
      <xdr:spPr>
        <a:xfrm>
          <a:off x="600075" y="47310675"/>
          <a:ext cx="933450" cy="1209675"/>
        </a:xfrm>
        <a:prstGeom prst="rect">
          <a:avLst/>
        </a:prstGeom>
        <a:ln>
          <a:noFill/>
        </a:ln>
      </xdr:spPr>
    </xdr:pic>
    <xdr:clientData/>
  </xdr:twoCellAnchor>
  <xdr:twoCellAnchor editAs="oneCell">
    <xdr:from>
      <xdr:col>1</xdr:col>
      <xdr:colOff>419100</xdr:colOff>
      <xdr:row>52</xdr:row>
      <xdr:rowOff>57150</xdr:rowOff>
    </xdr:from>
    <xdr:to>
      <xdr:col>1</xdr:col>
      <xdr:colOff>1390650</xdr:colOff>
      <xdr:row>52</xdr:row>
      <xdr:rowOff>1266825</xdr:rowOff>
    </xdr:to>
    <xdr:pic>
      <xdr:nvPicPr>
        <xdr:cNvPr id="67" name="Afbeelding 66" descr="KyirongBlack_carryall.jpg"/>
        <xdr:cNvPicPr preferRelativeResize="1">
          <a:picLocks noChangeAspect="1"/>
        </xdr:cNvPicPr>
      </xdr:nvPicPr>
      <xdr:blipFill>
        <a:blip r:embed="rId35">
          <a:extLst>
            <a:ext uri="{28A0092B-C50C-407E-A947-70E740481C1C}">
              <a14:useLocalDpi xmlns:a14="http://schemas.microsoft.com/office/drawing/2010/main" val="0"/>
            </a:ext>
          </a:extLst>
        </a:blip>
        <a:stretch>
          <a:fillRect/>
        </a:stretch>
      </xdr:blipFill>
      <xdr:spPr>
        <a:xfrm>
          <a:off x="600075" y="48625125"/>
          <a:ext cx="971550" cy="1209675"/>
        </a:xfrm>
        <a:prstGeom prst="rect">
          <a:avLst/>
        </a:prstGeom>
        <a:ln>
          <a:noFill/>
        </a:ln>
      </xdr:spPr>
    </xdr:pic>
    <xdr:clientData/>
  </xdr:twoCellAnchor>
  <xdr:twoCellAnchor editAs="oneCell">
    <xdr:from>
      <xdr:col>1</xdr:col>
      <xdr:colOff>419100</xdr:colOff>
      <xdr:row>54</xdr:row>
      <xdr:rowOff>66675</xdr:rowOff>
    </xdr:from>
    <xdr:to>
      <xdr:col>1</xdr:col>
      <xdr:colOff>1333500</xdr:colOff>
      <xdr:row>54</xdr:row>
      <xdr:rowOff>1276350</xdr:rowOff>
    </xdr:to>
    <xdr:pic>
      <xdr:nvPicPr>
        <xdr:cNvPr id="68" name="Afbeelding 67" descr="Lhomi_carryall.jpg"/>
        <xdr:cNvPicPr preferRelativeResize="1">
          <a:picLocks noChangeAspect="1"/>
        </xdr:cNvPicPr>
      </xdr:nvPicPr>
      <xdr:blipFill>
        <a:blip r:embed="rId36">
          <a:extLst>
            <a:ext uri="{28A0092B-C50C-407E-A947-70E740481C1C}">
              <a14:useLocalDpi xmlns:a14="http://schemas.microsoft.com/office/drawing/2010/main" val="0"/>
            </a:ext>
          </a:extLst>
        </a:blip>
        <a:stretch>
          <a:fillRect/>
        </a:stretch>
      </xdr:blipFill>
      <xdr:spPr>
        <a:xfrm>
          <a:off x="600075" y="51225450"/>
          <a:ext cx="914400" cy="1209675"/>
        </a:xfrm>
        <a:prstGeom prst="rect">
          <a:avLst/>
        </a:prstGeom>
        <a:ln>
          <a:noFill/>
        </a:ln>
      </xdr:spPr>
    </xdr:pic>
    <xdr:clientData/>
  </xdr:twoCellAnchor>
  <xdr:twoCellAnchor editAs="oneCell">
    <xdr:from>
      <xdr:col>1</xdr:col>
      <xdr:colOff>419100</xdr:colOff>
      <xdr:row>55</xdr:row>
      <xdr:rowOff>66675</xdr:rowOff>
    </xdr:from>
    <xdr:to>
      <xdr:col>1</xdr:col>
      <xdr:colOff>1352550</xdr:colOff>
      <xdr:row>55</xdr:row>
      <xdr:rowOff>1276350</xdr:rowOff>
    </xdr:to>
    <xdr:pic>
      <xdr:nvPicPr>
        <xdr:cNvPr id="69" name="Afbeelding 68" descr="Mustang_Wool_carryall.jpg"/>
        <xdr:cNvPicPr preferRelativeResize="1">
          <a:picLocks noChangeAspect="1"/>
        </xdr:cNvPicPr>
      </xdr:nvPicPr>
      <xdr:blipFill>
        <a:blip r:embed="rId37">
          <a:extLst>
            <a:ext uri="{28A0092B-C50C-407E-A947-70E740481C1C}">
              <a14:useLocalDpi xmlns:a14="http://schemas.microsoft.com/office/drawing/2010/main" val="0"/>
            </a:ext>
          </a:extLst>
        </a:blip>
        <a:stretch>
          <a:fillRect/>
        </a:stretch>
      </xdr:blipFill>
      <xdr:spPr>
        <a:xfrm>
          <a:off x="600075" y="52520850"/>
          <a:ext cx="933450" cy="1209675"/>
        </a:xfrm>
        <a:prstGeom prst="rect">
          <a:avLst/>
        </a:prstGeom>
        <a:ln>
          <a:noFill/>
        </a:ln>
      </xdr:spPr>
    </xdr:pic>
    <xdr:clientData/>
  </xdr:twoCellAnchor>
  <xdr:twoCellAnchor editAs="oneCell">
    <xdr:from>
      <xdr:col>1</xdr:col>
      <xdr:colOff>419100</xdr:colOff>
      <xdr:row>56</xdr:row>
      <xdr:rowOff>38100</xdr:rowOff>
    </xdr:from>
    <xdr:to>
      <xdr:col>1</xdr:col>
      <xdr:colOff>1352550</xdr:colOff>
      <xdr:row>56</xdr:row>
      <xdr:rowOff>1247775</xdr:rowOff>
    </xdr:to>
    <xdr:pic>
      <xdr:nvPicPr>
        <xdr:cNvPr id="70" name="Afbeelding 69" descr="Mustang_carryall.jpg"/>
        <xdr:cNvPicPr preferRelativeResize="1">
          <a:picLocks noChangeAspect="1"/>
        </xdr:cNvPicPr>
      </xdr:nvPicPr>
      <xdr:blipFill>
        <a:blip r:embed="rId38">
          <a:extLst>
            <a:ext uri="{28A0092B-C50C-407E-A947-70E740481C1C}">
              <a14:useLocalDpi xmlns:a14="http://schemas.microsoft.com/office/drawing/2010/main" val="0"/>
            </a:ext>
          </a:extLst>
        </a:blip>
        <a:stretch>
          <a:fillRect/>
        </a:stretch>
      </xdr:blipFill>
      <xdr:spPr>
        <a:xfrm>
          <a:off x="600075" y="53787675"/>
          <a:ext cx="933450" cy="1209675"/>
        </a:xfrm>
        <a:prstGeom prst="rect">
          <a:avLst/>
        </a:prstGeom>
        <a:ln>
          <a:noFill/>
        </a:ln>
      </xdr:spPr>
    </xdr:pic>
    <xdr:clientData/>
  </xdr:twoCellAnchor>
  <xdr:twoCellAnchor editAs="oneCell">
    <xdr:from>
      <xdr:col>1</xdr:col>
      <xdr:colOff>495300</xdr:colOff>
      <xdr:row>57</xdr:row>
      <xdr:rowOff>57150</xdr:rowOff>
    </xdr:from>
    <xdr:to>
      <xdr:col>1</xdr:col>
      <xdr:colOff>1485900</xdr:colOff>
      <xdr:row>57</xdr:row>
      <xdr:rowOff>1266825</xdr:rowOff>
    </xdr:to>
    <xdr:pic>
      <xdr:nvPicPr>
        <xdr:cNvPr id="71" name="Afbeelding 70" descr="KyirongGreen_Crossbody.jpg"/>
        <xdr:cNvPicPr preferRelativeResize="1">
          <a:picLocks noChangeAspect="1"/>
        </xdr:cNvPicPr>
      </xdr:nvPicPr>
      <xdr:blipFill>
        <a:blip r:embed="rId39">
          <a:extLst>
            <a:ext uri="{28A0092B-C50C-407E-A947-70E740481C1C}">
              <a14:useLocalDpi xmlns:a14="http://schemas.microsoft.com/office/drawing/2010/main" val="0"/>
            </a:ext>
          </a:extLst>
        </a:blip>
        <a:stretch>
          <a:fillRect/>
        </a:stretch>
      </xdr:blipFill>
      <xdr:spPr>
        <a:xfrm>
          <a:off x="676275" y="55102125"/>
          <a:ext cx="990600" cy="1209675"/>
        </a:xfrm>
        <a:prstGeom prst="rect">
          <a:avLst/>
        </a:prstGeom>
        <a:ln>
          <a:noFill/>
        </a:ln>
      </xdr:spPr>
    </xdr:pic>
    <xdr:clientData/>
  </xdr:twoCellAnchor>
  <xdr:twoCellAnchor editAs="oneCell">
    <xdr:from>
      <xdr:col>1</xdr:col>
      <xdr:colOff>495300</xdr:colOff>
      <xdr:row>58</xdr:row>
      <xdr:rowOff>57150</xdr:rowOff>
    </xdr:from>
    <xdr:to>
      <xdr:col>1</xdr:col>
      <xdr:colOff>1514475</xdr:colOff>
      <xdr:row>58</xdr:row>
      <xdr:rowOff>1266825</xdr:rowOff>
    </xdr:to>
    <xdr:pic>
      <xdr:nvPicPr>
        <xdr:cNvPr id="72" name="Afbeelding 71" descr="KyirongBlack_Crossbody.jpg"/>
        <xdr:cNvPicPr preferRelativeResize="1">
          <a:picLocks noChangeAspect="1"/>
        </xdr:cNvPicPr>
      </xdr:nvPicPr>
      <xdr:blipFill>
        <a:blip r:embed="rId40">
          <a:extLst>
            <a:ext uri="{28A0092B-C50C-407E-A947-70E740481C1C}">
              <a14:useLocalDpi xmlns:a14="http://schemas.microsoft.com/office/drawing/2010/main" val="0"/>
            </a:ext>
          </a:extLst>
        </a:blip>
        <a:stretch>
          <a:fillRect/>
        </a:stretch>
      </xdr:blipFill>
      <xdr:spPr>
        <a:xfrm>
          <a:off x="676275" y="56397525"/>
          <a:ext cx="1019175" cy="1209675"/>
        </a:xfrm>
        <a:prstGeom prst="rect">
          <a:avLst/>
        </a:prstGeom>
        <a:ln>
          <a:noFill/>
        </a:ln>
      </xdr:spPr>
    </xdr:pic>
    <xdr:clientData/>
  </xdr:twoCellAnchor>
  <xdr:twoCellAnchor editAs="oneCell">
    <xdr:from>
      <xdr:col>1</xdr:col>
      <xdr:colOff>495300</xdr:colOff>
      <xdr:row>59</xdr:row>
      <xdr:rowOff>9525</xdr:rowOff>
    </xdr:from>
    <xdr:to>
      <xdr:col>1</xdr:col>
      <xdr:colOff>1476375</xdr:colOff>
      <xdr:row>59</xdr:row>
      <xdr:rowOff>1219200</xdr:rowOff>
    </xdr:to>
    <xdr:pic>
      <xdr:nvPicPr>
        <xdr:cNvPr id="73" name="Afbeelding 72" descr="Kamarang_Crossbody.jpg"/>
        <xdr:cNvPicPr preferRelativeResize="1">
          <a:picLocks noChangeAspect="1"/>
        </xdr:cNvPicPr>
      </xdr:nvPicPr>
      <xdr:blipFill>
        <a:blip r:embed="rId41">
          <a:extLst>
            <a:ext uri="{28A0092B-C50C-407E-A947-70E740481C1C}">
              <a14:useLocalDpi xmlns:a14="http://schemas.microsoft.com/office/drawing/2010/main" val="0"/>
            </a:ext>
          </a:extLst>
        </a:blip>
        <a:stretch>
          <a:fillRect/>
        </a:stretch>
      </xdr:blipFill>
      <xdr:spPr>
        <a:xfrm>
          <a:off x="676275" y="57645300"/>
          <a:ext cx="981075" cy="1209675"/>
        </a:xfrm>
        <a:prstGeom prst="rect">
          <a:avLst/>
        </a:prstGeom>
        <a:ln>
          <a:noFill/>
        </a:ln>
      </xdr:spPr>
    </xdr:pic>
    <xdr:clientData/>
  </xdr:twoCellAnchor>
  <xdr:twoCellAnchor editAs="oneCell">
    <xdr:from>
      <xdr:col>1</xdr:col>
      <xdr:colOff>495300</xdr:colOff>
      <xdr:row>60</xdr:row>
      <xdr:rowOff>66675</xdr:rowOff>
    </xdr:from>
    <xdr:to>
      <xdr:col>1</xdr:col>
      <xdr:colOff>1495425</xdr:colOff>
      <xdr:row>60</xdr:row>
      <xdr:rowOff>1276350</xdr:rowOff>
    </xdr:to>
    <xdr:pic>
      <xdr:nvPicPr>
        <xdr:cNvPr id="74" name="Afbeelding 73" descr="Lhomi_Crossbody.jpg"/>
        <xdr:cNvPicPr preferRelativeResize="1">
          <a:picLocks noChangeAspect="1"/>
        </xdr:cNvPicPr>
      </xdr:nvPicPr>
      <xdr:blipFill>
        <a:blip r:embed="rId42">
          <a:extLst>
            <a:ext uri="{28A0092B-C50C-407E-A947-70E740481C1C}">
              <a14:useLocalDpi xmlns:a14="http://schemas.microsoft.com/office/drawing/2010/main" val="0"/>
            </a:ext>
          </a:extLst>
        </a:blip>
        <a:stretch>
          <a:fillRect/>
        </a:stretch>
      </xdr:blipFill>
      <xdr:spPr>
        <a:xfrm>
          <a:off x="676275" y="58997850"/>
          <a:ext cx="1000125" cy="1209675"/>
        </a:xfrm>
        <a:prstGeom prst="rect">
          <a:avLst/>
        </a:prstGeom>
        <a:ln>
          <a:noFill/>
        </a:ln>
      </xdr:spPr>
    </xdr:pic>
    <xdr:clientData/>
  </xdr:twoCellAnchor>
  <xdr:twoCellAnchor editAs="oneCell">
    <xdr:from>
      <xdr:col>1</xdr:col>
      <xdr:colOff>495300</xdr:colOff>
      <xdr:row>61</xdr:row>
      <xdr:rowOff>57150</xdr:rowOff>
    </xdr:from>
    <xdr:to>
      <xdr:col>1</xdr:col>
      <xdr:colOff>1562100</xdr:colOff>
      <xdr:row>61</xdr:row>
      <xdr:rowOff>1266825</xdr:rowOff>
    </xdr:to>
    <xdr:pic>
      <xdr:nvPicPr>
        <xdr:cNvPr id="75" name="Afbeelding 74" descr="Mustang_Wool_Crossbody.jpg"/>
        <xdr:cNvPicPr preferRelativeResize="1">
          <a:picLocks noChangeAspect="1"/>
        </xdr:cNvPicPr>
      </xdr:nvPicPr>
      <xdr:blipFill>
        <a:blip r:embed="rId43">
          <a:extLst>
            <a:ext uri="{28A0092B-C50C-407E-A947-70E740481C1C}">
              <a14:useLocalDpi xmlns:a14="http://schemas.microsoft.com/office/drawing/2010/main" val="0"/>
            </a:ext>
          </a:extLst>
        </a:blip>
        <a:stretch>
          <a:fillRect/>
        </a:stretch>
      </xdr:blipFill>
      <xdr:spPr>
        <a:xfrm>
          <a:off x="676275" y="60283725"/>
          <a:ext cx="1066800" cy="1209675"/>
        </a:xfrm>
        <a:prstGeom prst="rect">
          <a:avLst/>
        </a:prstGeom>
        <a:ln>
          <a:noFill/>
        </a:ln>
      </xdr:spPr>
    </xdr:pic>
    <xdr:clientData/>
  </xdr:twoCellAnchor>
  <xdr:twoCellAnchor editAs="oneCell">
    <xdr:from>
      <xdr:col>1</xdr:col>
      <xdr:colOff>495300</xdr:colOff>
      <xdr:row>62</xdr:row>
      <xdr:rowOff>38100</xdr:rowOff>
    </xdr:from>
    <xdr:to>
      <xdr:col>1</xdr:col>
      <xdr:colOff>1562100</xdr:colOff>
      <xdr:row>62</xdr:row>
      <xdr:rowOff>1247775</xdr:rowOff>
    </xdr:to>
    <xdr:pic>
      <xdr:nvPicPr>
        <xdr:cNvPr id="76" name="Afbeelding 75" descr="Mustang_Crossbody.jpg"/>
        <xdr:cNvPicPr preferRelativeResize="1">
          <a:picLocks noChangeAspect="1"/>
        </xdr:cNvPicPr>
      </xdr:nvPicPr>
      <xdr:blipFill>
        <a:blip r:embed="rId44">
          <a:extLst>
            <a:ext uri="{28A0092B-C50C-407E-A947-70E740481C1C}">
              <a14:useLocalDpi xmlns:a14="http://schemas.microsoft.com/office/drawing/2010/main" val="0"/>
            </a:ext>
          </a:extLst>
        </a:blip>
        <a:stretch>
          <a:fillRect/>
        </a:stretch>
      </xdr:blipFill>
      <xdr:spPr>
        <a:xfrm>
          <a:off x="676275" y="61560075"/>
          <a:ext cx="1066800" cy="1209675"/>
        </a:xfrm>
        <a:prstGeom prst="rect">
          <a:avLst/>
        </a:prstGeom>
        <a:ln>
          <a:noFill/>
        </a:ln>
      </xdr:spPr>
    </xdr:pic>
    <xdr:clientData/>
  </xdr:twoCellAnchor>
  <xdr:twoCellAnchor editAs="oneCell">
    <xdr:from>
      <xdr:col>1</xdr:col>
      <xdr:colOff>561975</xdr:colOff>
      <xdr:row>63</xdr:row>
      <xdr:rowOff>38100</xdr:rowOff>
    </xdr:from>
    <xdr:to>
      <xdr:col>1</xdr:col>
      <xdr:colOff>1314450</xdr:colOff>
      <xdr:row>63</xdr:row>
      <xdr:rowOff>1247775</xdr:rowOff>
    </xdr:to>
    <xdr:pic>
      <xdr:nvPicPr>
        <xdr:cNvPr id="77" name="Afbeelding 76" descr="KyirongGreen_Tote.jpg"/>
        <xdr:cNvPicPr preferRelativeResize="1">
          <a:picLocks noChangeAspect="1"/>
        </xdr:cNvPicPr>
      </xdr:nvPicPr>
      <xdr:blipFill>
        <a:blip r:embed="rId45">
          <a:extLst>
            <a:ext uri="{28A0092B-C50C-407E-A947-70E740481C1C}">
              <a14:useLocalDpi xmlns:a14="http://schemas.microsoft.com/office/drawing/2010/main" val="0"/>
            </a:ext>
          </a:extLst>
        </a:blip>
        <a:stretch>
          <a:fillRect/>
        </a:stretch>
      </xdr:blipFill>
      <xdr:spPr>
        <a:xfrm>
          <a:off x="742950" y="62855475"/>
          <a:ext cx="752475" cy="1209675"/>
        </a:xfrm>
        <a:prstGeom prst="rect">
          <a:avLst/>
        </a:prstGeom>
        <a:ln>
          <a:noFill/>
        </a:ln>
      </xdr:spPr>
    </xdr:pic>
    <xdr:clientData/>
  </xdr:twoCellAnchor>
  <xdr:twoCellAnchor editAs="oneCell">
    <xdr:from>
      <xdr:col>1</xdr:col>
      <xdr:colOff>561975</xdr:colOff>
      <xdr:row>64</xdr:row>
      <xdr:rowOff>180975</xdr:rowOff>
    </xdr:from>
    <xdr:to>
      <xdr:col>1</xdr:col>
      <xdr:colOff>1323975</xdr:colOff>
      <xdr:row>65</xdr:row>
      <xdr:rowOff>95250</xdr:rowOff>
    </xdr:to>
    <xdr:pic>
      <xdr:nvPicPr>
        <xdr:cNvPr id="78" name="Afbeelding 77" descr="KyirongBlack_Tote.jpg"/>
        <xdr:cNvPicPr preferRelativeResize="1">
          <a:picLocks noChangeAspect="1"/>
        </xdr:cNvPicPr>
      </xdr:nvPicPr>
      <xdr:blipFill>
        <a:blip r:embed="rId46">
          <a:extLst>
            <a:ext uri="{28A0092B-C50C-407E-A947-70E740481C1C}">
              <a14:useLocalDpi xmlns:a14="http://schemas.microsoft.com/office/drawing/2010/main" val="0"/>
            </a:ext>
          </a:extLst>
        </a:blip>
        <a:stretch>
          <a:fillRect/>
        </a:stretch>
      </xdr:blipFill>
      <xdr:spPr>
        <a:xfrm>
          <a:off x="742950" y="64293750"/>
          <a:ext cx="762000" cy="1209675"/>
        </a:xfrm>
        <a:prstGeom prst="rect">
          <a:avLst/>
        </a:prstGeom>
        <a:ln>
          <a:noFill/>
        </a:ln>
      </xdr:spPr>
    </xdr:pic>
    <xdr:clientData/>
  </xdr:twoCellAnchor>
  <xdr:twoCellAnchor editAs="oneCell">
    <xdr:from>
      <xdr:col>1</xdr:col>
      <xdr:colOff>561975</xdr:colOff>
      <xdr:row>65</xdr:row>
      <xdr:rowOff>95250</xdr:rowOff>
    </xdr:from>
    <xdr:to>
      <xdr:col>1</xdr:col>
      <xdr:colOff>1400175</xdr:colOff>
      <xdr:row>66</xdr:row>
      <xdr:rowOff>9525</xdr:rowOff>
    </xdr:to>
    <xdr:pic>
      <xdr:nvPicPr>
        <xdr:cNvPr id="79" name="Afbeelding 78" descr="Kamarang_Tote.jpg"/>
        <xdr:cNvPicPr preferRelativeResize="1">
          <a:picLocks noChangeAspect="1"/>
        </xdr:cNvPicPr>
      </xdr:nvPicPr>
      <xdr:blipFill>
        <a:blip r:embed="rId47">
          <a:extLst>
            <a:ext uri="{28A0092B-C50C-407E-A947-70E740481C1C}">
              <a14:useLocalDpi xmlns:a14="http://schemas.microsoft.com/office/drawing/2010/main" val="0"/>
            </a:ext>
          </a:extLst>
        </a:blip>
        <a:stretch>
          <a:fillRect/>
        </a:stretch>
      </xdr:blipFill>
      <xdr:spPr>
        <a:xfrm>
          <a:off x="742950" y="65503425"/>
          <a:ext cx="838200" cy="1209675"/>
        </a:xfrm>
        <a:prstGeom prst="rect">
          <a:avLst/>
        </a:prstGeom>
        <a:ln>
          <a:noFill/>
        </a:ln>
      </xdr:spPr>
    </xdr:pic>
    <xdr:clientData/>
  </xdr:twoCellAnchor>
  <xdr:twoCellAnchor editAs="oneCell">
    <xdr:from>
      <xdr:col>1</xdr:col>
      <xdr:colOff>561975</xdr:colOff>
      <xdr:row>66</xdr:row>
      <xdr:rowOff>85725</xdr:rowOff>
    </xdr:from>
    <xdr:to>
      <xdr:col>1</xdr:col>
      <xdr:colOff>1314450</xdr:colOff>
      <xdr:row>66</xdr:row>
      <xdr:rowOff>1295400</xdr:rowOff>
    </xdr:to>
    <xdr:pic>
      <xdr:nvPicPr>
        <xdr:cNvPr id="80" name="Afbeelding 79" descr="Lhomi_Tote.jpg"/>
        <xdr:cNvPicPr preferRelativeResize="1">
          <a:picLocks noChangeAspect="1"/>
        </xdr:cNvPicPr>
      </xdr:nvPicPr>
      <xdr:blipFill>
        <a:blip r:embed="rId48">
          <a:extLst>
            <a:ext uri="{28A0092B-C50C-407E-A947-70E740481C1C}">
              <a14:useLocalDpi xmlns:a14="http://schemas.microsoft.com/office/drawing/2010/main" val="0"/>
            </a:ext>
          </a:extLst>
        </a:blip>
        <a:stretch>
          <a:fillRect/>
        </a:stretch>
      </xdr:blipFill>
      <xdr:spPr>
        <a:xfrm>
          <a:off x="742950" y="66789300"/>
          <a:ext cx="752475" cy="1209675"/>
        </a:xfrm>
        <a:prstGeom prst="rect">
          <a:avLst/>
        </a:prstGeom>
        <a:ln>
          <a:noFill/>
        </a:ln>
      </xdr:spPr>
    </xdr:pic>
    <xdr:clientData/>
  </xdr:twoCellAnchor>
  <xdr:twoCellAnchor editAs="oneCell">
    <xdr:from>
      <xdr:col>1</xdr:col>
      <xdr:colOff>561975</xdr:colOff>
      <xdr:row>67</xdr:row>
      <xdr:rowOff>57150</xdr:rowOff>
    </xdr:from>
    <xdr:to>
      <xdr:col>1</xdr:col>
      <xdr:colOff>1352550</xdr:colOff>
      <xdr:row>67</xdr:row>
      <xdr:rowOff>1266825</xdr:rowOff>
    </xdr:to>
    <xdr:pic>
      <xdr:nvPicPr>
        <xdr:cNvPr id="81" name="Afbeelding 80" descr="Mustang_Wool_Tote.jpg"/>
        <xdr:cNvPicPr preferRelativeResize="1">
          <a:picLocks noChangeAspect="1"/>
        </xdr:cNvPicPr>
      </xdr:nvPicPr>
      <xdr:blipFill>
        <a:blip r:embed="rId49">
          <a:extLst>
            <a:ext uri="{28A0092B-C50C-407E-A947-70E740481C1C}">
              <a14:useLocalDpi xmlns:a14="http://schemas.microsoft.com/office/drawing/2010/main" val="0"/>
            </a:ext>
          </a:extLst>
        </a:blip>
        <a:stretch>
          <a:fillRect/>
        </a:stretch>
      </xdr:blipFill>
      <xdr:spPr>
        <a:xfrm>
          <a:off x="742950" y="68056125"/>
          <a:ext cx="790575" cy="1209675"/>
        </a:xfrm>
        <a:prstGeom prst="rect">
          <a:avLst/>
        </a:prstGeom>
        <a:ln>
          <a:noFill/>
        </a:ln>
      </xdr:spPr>
    </xdr:pic>
    <xdr:clientData/>
  </xdr:twoCellAnchor>
  <xdr:twoCellAnchor editAs="oneCell">
    <xdr:from>
      <xdr:col>1</xdr:col>
      <xdr:colOff>561975</xdr:colOff>
      <xdr:row>68</xdr:row>
      <xdr:rowOff>28575</xdr:rowOff>
    </xdr:from>
    <xdr:to>
      <xdr:col>1</xdr:col>
      <xdr:colOff>1304925</xdr:colOff>
      <xdr:row>68</xdr:row>
      <xdr:rowOff>1238250</xdr:rowOff>
    </xdr:to>
    <xdr:pic>
      <xdr:nvPicPr>
        <xdr:cNvPr id="82" name="Afbeelding 81" descr="Mustang_Tote.jpg"/>
        <xdr:cNvPicPr preferRelativeResize="1">
          <a:picLocks noChangeAspect="1"/>
        </xdr:cNvPicPr>
      </xdr:nvPicPr>
      <xdr:blipFill>
        <a:blip r:embed="rId50">
          <a:extLst>
            <a:ext uri="{28A0092B-C50C-407E-A947-70E740481C1C}">
              <a14:useLocalDpi xmlns:a14="http://schemas.microsoft.com/office/drawing/2010/main" val="0"/>
            </a:ext>
          </a:extLst>
        </a:blip>
        <a:stretch>
          <a:fillRect/>
        </a:stretch>
      </xdr:blipFill>
      <xdr:spPr>
        <a:xfrm>
          <a:off x="742950" y="69322950"/>
          <a:ext cx="742950" cy="1209675"/>
        </a:xfrm>
        <a:prstGeom prst="rect">
          <a:avLst/>
        </a:prstGeom>
        <a:ln>
          <a:noFill/>
        </a:ln>
      </xdr:spPr>
    </xdr:pic>
    <xdr:clientData/>
  </xdr:twoCellAnchor>
  <xdr:twoCellAnchor editAs="oneCell">
    <xdr:from>
      <xdr:col>1</xdr:col>
      <xdr:colOff>323850</xdr:colOff>
      <xdr:row>70</xdr:row>
      <xdr:rowOff>38100</xdr:rowOff>
    </xdr:from>
    <xdr:to>
      <xdr:col>1</xdr:col>
      <xdr:colOff>1647825</xdr:colOff>
      <xdr:row>70</xdr:row>
      <xdr:rowOff>1247775</xdr:rowOff>
    </xdr:to>
    <xdr:pic>
      <xdr:nvPicPr>
        <xdr:cNvPr id="84" name="Afbeelding 83" descr="ValayaN.jpg"/>
        <xdr:cNvPicPr preferRelativeResize="1">
          <a:picLocks noChangeAspect="1"/>
        </xdr:cNvPicPr>
      </xdr:nvPicPr>
      <xdr:blipFill>
        <a:blip r:embed="rId51">
          <a:extLst>
            <a:ext uri="{28A0092B-C50C-407E-A947-70E740481C1C}">
              <a14:useLocalDpi xmlns:a14="http://schemas.microsoft.com/office/drawing/2010/main" val="0"/>
            </a:ext>
          </a:extLst>
        </a:blip>
        <a:stretch>
          <a:fillRect/>
        </a:stretch>
      </xdr:blipFill>
      <xdr:spPr>
        <a:xfrm>
          <a:off x="504825" y="70980300"/>
          <a:ext cx="1323975" cy="1209675"/>
        </a:xfrm>
        <a:prstGeom prst="rect">
          <a:avLst/>
        </a:prstGeom>
        <a:ln>
          <a:noFill/>
        </a:ln>
      </xdr:spPr>
    </xdr:pic>
    <xdr:clientData/>
  </xdr:twoCellAnchor>
  <xdr:twoCellAnchor editAs="oneCell">
    <xdr:from>
      <xdr:col>1</xdr:col>
      <xdr:colOff>9525</xdr:colOff>
      <xdr:row>71</xdr:row>
      <xdr:rowOff>95250</xdr:rowOff>
    </xdr:from>
    <xdr:to>
      <xdr:col>1</xdr:col>
      <xdr:colOff>1962150</xdr:colOff>
      <xdr:row>72</xdr:row>
      <xdr:rowOff>9525</xdr:rowOff>
    </xdr:to>
    <xdr:pic>
      <xdr:nvPicPr>
        <xdr:cNvPr id="85" name="Afbeelding 84" descr="ValayaB.jpg"/>
        <xdr:cNvPicPr preferRelativeResize="1">
          <a:picLocks noChangeAspect="1"/>
        </xdr:cNvPicPr>
      </xdr:nvPicPr>
      <xdr:blipFill>
        <a:blip r:embed="rId52">
          <a:extLst>
            <a:ext uri="{28A0092B-C50C-407E-A947-70E740481C1C}">
              <a14:useLocalDpi xmlns:a14="http://schemas.microsoft.com/office/drawing/2010/main" val="0"/>
            </a:ext>
          </a:extLst>
        </a:blip>
        <a:stretch>
          <a:fillRect/>
        </a:stretch>
      </xdr:blipFill>
      <xdr:spPr>
        <a:xfrm>
          <a:off x="190500" y="72332850"/>
          <a:ext cx="1952625" cy="1209675"/>
        </a:xfrm>
        <a:prstGeom prst="rect">
          <a:avLst/>
        </a:prstGeom>
        <a:ln>
          <a:noFill/>
        </a:ln>
      </xdr:spPr>
    </xdr:pic>
    <xdr:clientData/>
  </xdr:twoCellAnchor>
  <xdr:twoCellAnchor editAs="oneCell">
    <xdr:from>
      <xdr:col>1</xdr:col>
      <xdr:colOff>619125</xdr:colOff>
      <xdr:row>72</xdr:row>
      <xdr:rowOff>57150</xdr:rowOff>
    </xdr:from>
    <xdr:to>
      <xdr:col>1</xdr:col>
      <xdr:colOff>1219200</xdr:colOff>
      <xdr:row>72</xdr:row>
      <xdr:rowOff>1266825</xdr:rowOff>
    </xdr:to>
    <xdr:pic>
      <xdr:nvPicPr>
        <xdr:cNvPr id="86" name="Afbeelding 85" descr="ValayaE.jpg"/>
        <xdr:cNvPicPr preferRelativeResize="1">
          <a:picLocks noChangeAspect="1"/>
        </xdr:cNvPicPr>
      </xdr:nvPicPr>
      <xdr:blipFill>
        <a:blip r:embed="rId53">
          <a:extLst>
            <a:ext uri="{28A0092B-C50C-407E-A947-70E740481C1C}">
              <a14:useLocalDpi xmlns:a14="http://schemas.microsoft.com/office/drawing/2010/main" val="0"/>
            </a:ext>
          </a:extLst>
        </a:blip>
        <a:stretch>
          <a:fillRect/>
        </a:stretch>
      </xdr:blipFill>
      <xdr:spPr>
        <a:xfrm>
          <a:off x="800100" y="73590150"/>
          <a:ext cx="600075" cy="1209675"/>
        </a:xfrm>
        <a:prstGeom prst="rect">
          <a:avLst/>
        </a:prstGeom>
        <a:ln>
          <a:noFill/>
        </a:ln>
      </xdr:spPr>
    </xdr:pic>
    <xdr:clientData/>
  </xdr:twoCellAnchor>
  <xdr:twoCellAnchor editAs="oneCell">
    <xdr:from>
      <xdr:col>1</xdr:col>
      <xdr:colOff>609600</xdr:colOff>
      <xdr:row>73</xdr:row>
      <xdr:rowOff>28575</xdr:rowOff>
    </xdr:from>
    <xdr:to>
      <xdr:col>1</xdr:col>
      <xdr:colOff>1295400</xdr:colOff>
      <xdr:row>73</xdr:row>
      <xdr:rowOff>1238250</xdr:rowOff>
    </xdr:to>
    <xdr:pic>
      <xdr:nvPicPr>
        <xdr:cNvPr id="87" name="Afbeelding 86" descr="AziraN.jpg"/>
        <xdr:cNvPicPr preferRelativeResize="1">
          <a:picLocks noChangeAspect="1"/>
        </xdr:cNvPicPr>
      </xdr:nvPicPr>
      <xdr:blipFill>
        <a:blip r:embed="rId54">
          <a:extLst>
            <a:ext uri="{28A0092B-C50C-407E-A947-70E740481C1C}">
              <a14:useLocalDpi xmlns:a14="http://schemas.microsoft.com/office/drawing/2010/main" val="0"/>
            </a:ext>
          </a:extLst>
        </a:blip>
        <a:stretch>
          <a:fillRect/>
        </a:stretch>
      </xdr:blipFill>
      <xdr:spPr>
        <a:xfrm>
          <a:off x="790575" y="74856975"/>
          <a:ext cx="685800" cy="1209675"/>
        </a:xfrm>
        <a:prstGeom prst="rect">
          <a:avLst/>
        </a:prstGeom>
        <a:ln>
          <a:noFill/>
        </a:ln>
      </xdr:spPr>
    </xdr:pic>
    <xdr:clientData/>
  </xdr:twoCellAnchor>
  <xdr:twoCellAnchor editAs="oneCell">
    <xdr:from>
      <xdr:col>1</xdr:col>
      <xdr:colOff>428625</xdr:colOff>
      <xdr:row>74</xdr:row>
      <xdr:rowOff>38100</xdr:rowOff>
    </xdr:from>
    <xdr:to>
      <xdr:col>1</xdr:col>
      <xdr:colOff>1466850</xdr:colOff>
      <xdr:row>74</xdr:row>
      <xdr:rowOff>1247775</xdr:rowOff>
    </xdr:to>
    <xdr:pic>
      <xdr:nvPicPr>
        <xdr:cNvPr id="88" name="Afbeelding 87" descr="AziraB.jpg"/>
        <xdr:cNvPicPr preferRelativeResize="1">
          <a:picLocks noChangeAspect="1"/>
        </xdr:cNvPicPr>
      </xdr:nvPicPr>
      <xdr:blipFill>
        <a:blip r:embed="rId55">
          <a:extLst>
            <a:ext uri="{28A0092B-C50C-407E-A947-70E740481C1C}">
              <a14:useLocalDpi xmlns:a14="http://schemas.microsoft.com/office/drawing/2010/main" val="0"/>
            </a:ext>
          </a:extLst>
        </a:blip>
        <a:stretch>
          <a:fillRect/>
        </a:stretch>
      </xdr:blipFill>
      <xdr:spPr>
        <a:xfrm>
          <a:off x="609600" y="76161900"/>
          <a:ext cx="1038225" cy="1209675"/>
        </a:xfrm>
        <a:prstGeom prst="rect">
          <a:avLst/>
        </a:prstGeom>
        <a:ln>
          <a:noFill/>
        </a:ln>
      </xdr:spPr>
    </xdr:pic>
    <xdr:clientData/>
  </xdr:twoCellAnchor>
  <xdr:twoCellAnchor editAs="oneCell">
    <xdr:from>
      <xdr:col>1</xdr:col>
      <xdr:colOff>733425</xdr:colOff>
      <xdr:row>75</xdr:row>
      <xdr:rowOff>85725</xdr:rowOff>
    </xdr:from>
    <xdr:to>
      <xdr:col>1</xdr:col>
      <xdr:colOff>1162050</xdr:colOff>
      <xdr:row>75</xdr:row>
      <xdr:rowOff>1295400</xdr:rowOff>
    </xdr:to>
    <xdr:pic>
      <xdr:nvPicPr>
        <xdr:cNvPr id="90" name="Afbeelding 89" descr="AziraE.jpg"/>
        <xdr:cNvPicPr preferRelativeResize="1">
          <a:picLocks noChangeAspect="1"/>
        </xdr:cNvPicPr>
      </xdr:nvPicPr>
      <xdr:blipFill>
        <a:blip r:embed="rId56">
          <a:extLst>
            <a:ext uri="{28A0092B-C50C-407E-A947-70E740481C1C}">
              <a14:useLocalDpi xmlns:a14="http://schemas.microsoft.com/office/drawing/2010/main" val="0"/>
            </a:ext>
          </a:extLst>
        </a:blip>
        <a:stretch>
          <a:fillRect/>
        </a:stretch>
      </xdr:blipFill>
      <xdr:spPr>
        <a:xfrm>
          <a:off x="914400" y="77504925"/>
          <a:ext cx="428625" cy="1209675"/>
        </a:xfrm>
        <a:prstGeom prst="rect">
          <a:avLst/>
        </a:prstGeom>
        <a:ln>
          <a:noFill/>
        </a:ln>
      </xdr:spPr>
    </xdr:pic>
    <xdr:clientData/>
  </xdr:twoCellAnchor>
  <xdr:twoCellAnchor editAs="oneCell">
    <xdr:from>
      <xdr:col>1</xdr:col>
      <xdr:colOff>57150</xdr:colOff>
      <xdr:row>76</xdr:row>
      <xdr:rowOff>171450</xdr:rowOff>
    </xdr:from>
    <xdr:to>
      <xdr:col>1</xdr:col>
      <xdr:colOff>1952625</xdr:colOff>
      <xdr:row>76</xdr:row>
      <xdr:rowOff>1152525</xdr:rowOff>
    </xdr:to>
    <xdr:pic>
      <xdr:nvPicPr>
        <xdr:cNvPr id="91" name="Afbeelding 90" descr="TuhinaN.jpg"/>
        <xdr:cNvPicPr preferRelativeResize="1">
          <a:picLocks noChangeAspect="1"/>
        </xdr:cNvPicPr>
      </xdr:nvPicPr>
      <xdr:blipFill>
        <a:blip r:embed="rId57">
          <a:extLst>
            <a:ext uri="{28A0092B-C50C-407E-A947-70E740481C1C}">
              <a14:useLocalDpi xmlns:a14="http://schemas.microsoft.com/office/drawing/2010/main" val="0"/>
            </a:ext>
          </a:extLst>
        </a:blip>
        <a:stretch>
          <a:fillRect/>
        </a:stretch>
      </xdr:blipFill>
      <xdr:spPr>
        <a:xfrm>
          <a:off x="238125" y="78886050"/>
          <a:ext cx="1895475" cy="981075"/>
        </a:xfrm>
        <a:prstGeom prst="rect">
          <a:avLst/>
        </a:prstGeom>
        <a:ln>
          <a:noFill/>
        </a:ln>
      </xdr:spPr>
    </xdr:pic>
    <xdr:clientData/>
  </xdr:twoCellAnchor>
  <xdr:twoCellAnchor editAs="oneCell">
    <xdr:from>
      <xdr:col>1</xdr:col>
      <xdr:colOff>390525</xdr:colOff>
      <xdr:row>77</xdr:row>
      <xdr:rowOff>57150</xdr:rowOff>
    </xdr:from>
    <xdr:to>
      <xdr:col>1</xdr:col>
      <xdr:colOff>1504950</xdr:colOff>
      <xdr:row>77</xdr:row>
      <xdr:rowOff>1266825</xdr:rowOff>
    </xdr:to>
    <xdr:pic>
      <xdr:nvPicPr>
        <xdr:cNvPr id="92" name="Afbeelding 91" descr="TuhinaB.jpg"/>
        <xdr:cNvPicPr preferRelativeResize="1">
          <a:picLocks noChangeAspect="1"/>
        </xdr:cNvPicPr>
      </xdr:nvPicPr>
      <xdr:blipFill>
        <a:blip r:embed="rId58">
          <a:extLst>
            <a:ext uri="{28A0092B-C50C-407E-A947-70E740481C1C}">
              <a14:useLocalDpi xmlns:a14="http://schemas.microsoft.com/office/drawing/2010/main" val="0"/>
            </a:ext>
          </a:extLst>
        </a:blip>
        <a:stretch>
          <a:fillRect/>
        </a:stretch>
      </xdr:blipFill>
      <xdr:spPr>
        <a:xfrm>
          <a:off x="571500" y="80067150"/>
          <a:ext cx="1114425" cy="1209675"/>
        </a:xfrm>
        <a:prstGeom prst="rect">
          <a:avLst/>
        </a:prstGeom>
        <a:ln>
          <a:noFill/>
        </a:ln>
      </xdr:spPr>
    </xdr:pic>
    <xdr:clientData/>
  </xdr:twoCellAnchor>
  <xdr:twoCellAnchor editAs="oneCell">
    <xdr:from>
      <xdr:col>1</xdr:col>
      <xdr:colOff>476250</xdr:colOff>
      <xdr:row>78</xdr:row>
      <xdr:rowOff>28575</xdr:rowOff>
    </xdr:from>
    <xdr:to>
      <xdr:col>1</xdr:col>
      <xdr:colOff>1419225</xdr:colOff>
      <xdr:row>78</xdr:row>
      <xdr:rowOff>1238250</xdr:rowOff>
    </xdr:to>
    <xdr:pic>
      <xdr:nvPicPr>
        <xdr:cNvPr id="93" name="Afbeelding 92" descr="TuhinaE.jpg"/>
        <xdr:cNvPicPr preferRelativeResize="1">
          <a:picLocks noChangeAspect="1"/>
        </xdr:cNvPicPr>
      </xdr:nvPicPr>
      <xdr:blipFill>
        <a:blip r:embed="rId59">
          <a:extLst>
            <a:ext uri="{28A0092B-C50C-407E-A947-70E740481C1C}">
              <a14:useLocalDpi xmlns:a14="http://schemas.microsoft.com/office/drawing/2010/main" val="0"/>
            </a:ext>
          </a:extLst>
        </a:blip>
        <a:stretch>
          <a:fillRect/>
        </a:stretch>
      </xdr:blipFill>
      <xdr:spPr>
        <a:xfrm>
          <a:off x="657225" y="81333975"/>
          <a:ext cx="942975" cy="1209675"/>
        </a:xfrm>
        <a:prstGeom prst="rect">
          <a:avLst/>
        </a:prstGeom>
        <a:ln>
          <a:noFill/>
        </a:ln>
      </xdr:spPr>
    </xdr:pic>
    <xdr:clientData/>
  </xdr:twoCellAnchor>
  <xdr:twoCellAnchor editAs="oneCell">
    <xdr:from>
      <xdr:col>1</xdr:col>
      <xdr:colOff>171450</xdr:colOff>
      <xdr:row>80</xdr:row>
      <xdr:rowOff>9525</xdr:rowOff>
    </xdr:from>
    <xdr:to>
      <xdr:col>1</xdr:col>
      <xdr:colOff>1743075</xdr:colOff>
      <xdr:row>81</xdr:row>
      <xdr:rowOff>571500</xdr:rowOff>
    </xdr:to>
    <xdr:pic>
      <xdr:nvPicPr>
        <xdr:cNvPr id="94" name="Afbeelding 93" descr="PL1.jpg"/>
        <xdr:cNvPicPr preferRelativeResize="1">
          <a:picLocks noChangeAspect="1"/>
        </xdr:cNvPicPr>
      </xdr:nvPicPr>
      <xdr:blipFill>
        <a:blip r:embed="rId60">
          <a:extLst>
            <a:ext uri="{28A0092B-C50C-407E-A947-70E740481C1C}">
              <a14:useLocalDpi xmlns:a14="http://schemas.microsoft.com/office/drawing/2010/main" val="0"/>
            </a:ext>
          </a:extLst>
        </a:blip>
        <a:stretch>
          <a:fillRect/>
        </a:stretch>
      </xdr:blipFill>
      <xdr:spPr>
        <a:xfrm>
          <a:off x="352425" y="82962750"/>
          <a:ext cx="1571625" cy="1209675"/>
        </a:xfrm>
        <a:prstGeom prst="rect">
          <a:avLst/>
        </a:prstGeom>
        <a:ln>
          <a:noFill/>
        </a:ln>
      </xdr:spPr>
    </xdr:pic>
    <xdr:clientData/>
  </xdr:twoCellAnchor>
  <xdr:twoCellAnchor editAs="oneCell">
    <xdr:from>
      <xdr:col>1</xdr:col>
      <xdr:colOff>57150</xdr:colOff>
      <xdr:row>82</xdr:row>
      <xdr:rowOff>57150</xdr:rowOff>
    </xdr:from>
    <xdr:to>
      <xdr:col>1</xdr:col>
      <xdr:colOff>1876425</xdr:colOff>
      <xdr:row>83</xdr:row>
      <xdr:rowOff>609600</xdr:rowOff>
    </xdr:to>
    <xdr:pic>
      <xdr:nvPicPr>
        <xdr:cNvPr id="95" name="Afbeelding 94" descr="TB3-BRPa.jpg"/>
        <xdr:cNvPicPr preferRelativeResize="1">
          <a:picLocks noChangeAspect="1"/>
        </xdr:cNvPicPr>
      </xdr:nvPicPr>
      <xdr:blipFill>
        <a:blip r:embed="rId61">
          <a:extLst>
            <a:ext uri="{28A0092B-C50C-407E-A947-70E740481C1C}">
              <a14:useLocalDpi xmlns:a14="http://schemas.microsoft.com/office/drawing/2010/main" val="0"/>
            </a:ext>
          </a:extLst>
        </a:blip>
        <a:stretch>
          <a:fillRect/>
        </a:stretch>
      </xdr:blipFill>
      <xdr:spPr>
        <a:xfrm>
          <a:off x="238125" y="84305775"/>
          <a:ext cx="1819275" cy="1200150"/>
        </a:xfrm>
        <a:prstGeom prst="rect">
          <a:avLst/>
        </a:prstGeom>
        <a:ln>
          <a:noFill/>
        </a:ln>
      </xdr:spPr>
    </xdr:pic>
    <xdr:clientData/>
  </xdr:twoCellAnchor>
  <xdr:twoCellAnchor editAs="oneCell">
    <xdr:from>
      <xdr:col>1</xdr:col>
      <xdr:colOff>228600</xdr:colOff>
      <xdr:row>84</xdr:row>
      <xdr:rowOff>28575</xdr:rowOff>
    </xdr:from>
    <xdr:to>
      <xdr:col>1</xdr:col>
      <xdr:colOff>1752600</xdr:colOff>
      <xdr:row>85</xdr:row>
      <xdr:rowOff>581025</xdr:rowOff>
    </xdr:to>
    <xdr:pic>
      <xdr:nvPicPr>
        <xdr:cNvPr id="96" name="Afbeelding 95" descr="NTC1-150x80.jpg"/>
        <xdr:cNvPicPr preferRelativeResize="1">
          <a:picLocks noChangeAspect="1"/>
        </xdr:cNvPicPr>
      </xdr:nvPicPr>
      <xdr:blipFill>
        <a:blip r:embed="rId62">
          <a:extLst>
            <a:ext uri="{28A0092B-C50C-407E-A947-70E740481C1C}">
              <a14:useLocalDpi xmlns:a14="http://schemas.microsoft.com/office/drawing/2010/main" val="0"/>
            </a:ext>
          </a:extLst>
        </a:blip>
        <a:stretch>
          <a:fillRect/>
        </a:stretch>
      </xdr:blipFill>
      <xdr:spPr>
        <a:xfrm>
          <a:off x="409575" y="85572600"/>
          <a:ext cx="1524000" cy="1200150"/>
        </a:xfrm>
        <a:prstGeom prst="rect">
          <a:avLst/>
        </a:prstGeom>
        <a:ln>
          <a:noFill/>
        </a:ln>
      </xdr:spPr>
    </xdr:pic>
    <xdr:clientData/>
  </xdr:twoCellAnchor>
  <xdr:twoCellAnchor editAs="oneCell">
    <xdr:from>
      <xdr:col>1</xdr:col>
      <xdr:colOff>352425</xdr:colOff>
      <xdr:row>87</xdr:row>
      <xdr:rowOff>209550</xdr:rowOff>
    </xdr:from>
    <xdr:to>
      <xdr:col>1</xdr:col>
      <xdr:colOff>1676400</xdr:colOff>
      <xdr:row>91</xdr:row>
      <xdr:rowOff>9525</xdr:rowOff>
    </xdr:to>
    <xdr:pic>
      <xdr:nvPicPr>
        <xdr:cNvPr id="97" name="Afbeelding 96" descr="VLB1.jpg"/>
        <xdr:cNvPicPr preferRelativeResize="1">
          <a:picLocks noChangeAspect="1"/>
        </xdr:cNvPicPr>
      </xdr:nvPicPr>
      <xdr:blipFill>
        <a:blip r:embed="rId63">
          <a:extLst>
            <a:ext uri="{28A0092B-C50C-407E-A947-70E740481C1C}">
              <a14:useLocalDpi xmlns:a14="http://schemas.microsoft.com/office/drawing/2010/main" val="0"/>
            </a:ext>
          </a:extLst>
        </a:blip>
        <a:stretch>
          <a:fillRect/>
        </a:stretch>
      </xdr:blipFill>
      <xdr:spPr>
        <a:xfrm>
          <a:off x="533400" y="87401400"/>
          <a:ext cx="1323975" cy="1209675"/>
        </a:xfrm>
        <a:prstGeom prst="rect">
          <a:avLst/>
        </a:prstGeom>
        <a:ln>
          <a:noFill/>
        </a:ln>
      </xdr:spPr>
    </xdr:pic>
    <xdr:clientData/>
  </xdr:twoCellAnchor>
  <xdr:twoCellAnchor editAs="oneCell">
    <xdr:from>
      <xdr:col>1</xdr:col>
      <xdr:colOff>390525</xdr:colOff>
      <xdr:row>94</xdr:row>
      <xdr:rowOff>142875</xdr:rowOff>
    </xdr:from>
    <xdr:to>
      <xdr:col>1</xdr:col>
      <xdr:colOff>1714500</xdr:colOff>
      <xdr:row>97</xdr:row>
      <xdr:rowOff>285750</xdr:rowOff>
    </xdr:to>
    <xdr:pic>
      <xdr:nvPicPr>
        <xdr:cNvPr id="98" name="Afbeelding 97" descr="VLB1.jpg"/>
        <xdr:cNvPicPr preferRelativeResize="1">
          <a:picLocks noChangeAspect="1"/>
        </xdr:cNvPicPr>
      </xdr:nvPicPr>
      <xdr:blipFill>
        <a:blip r:embed="rId63">
          <a:extLst>
            <a:ext uri="{28A0092B-C50C-407E-A947-70E740481C1C}">
              <a14:useLocalDpi xmlns:a14="http://schemas.microsoft.com/office/drawing/2010/main" val="0"/>
            </a:ext>
          </a:extLst>
        </a:blip>
        <a:stretch>
          <a:fillRect/>
        </a:stretch>
      </xdr:blipFill>
      <xdr:spPr>
        <a:xfrm>
          <a:off x="571500" y="89801700"/>
          <a:ext cx="1323975" cy="1200150"/>
        </a:xfrm>
        <a:prstGeom prst="rect">
          <a:avLst/>
        </a:prstGeom>
        <a:ln>
          <a:noFill/>
        </a:ln>
      </xdr:spPr>
    </xdr:pic>
    <xdr:clientData/>
  </xdr:twoCellAnchor>
  <xdr:twoCellAnchor editAs="oneCell">
    <xdr:from>
      <xdr:col>1</xdr:col>
      <xdr:colOff>123825</xdr:colOff>
      <xdr:row>101</xdr:row>
      <xdr:rowOff>123825</xdr:rowOff>
    </xdr:from>
    <xdr:to>
      <xdr:col>1</xdr:col>
      <xdr:colOff>1905000</xdr:colOff>
      <xdr:row>104</xdr:row>
      <xdr:rowOff>276225</xdr:rowOff>
    </xdr:to>
    <xdr:pic>
      <xdr:nvPicPr>
        <xdr:cNvPr id="99" name="Afbeelding 98" descr="CS5b-Daphley1.jpg"/>
        <xdr:cNvPicPr preferRelativeResize="1">
          <a:picLocks noChangeAspect="1"/>
        </xdr:cNvPicPr>
      </xdr:nvPicPr>
      <xdr:blipFill>
        <a:blip r:embed="rId64">
          <a:extLst>
            <a:ext uri="{28A0092B-C50C-407E-A947-70E740481C1C}">
              <a14:useLocalDpi xmlns:a14="http://schemas.microsoft.com/office/drawing/2010/main" val="0"/>
            </a:ext>
          </a:extLst>
        </a:blip>
        <a:stretch>
          <a:fillRect/>
        </a:stretch>
      </xdr:blipFill>
      <xdr:spPr>
        <a:xfrm>
          <a:off x="304800" y="92249625"/>
          <a:ext cx="1781175" cy="1209675"/>
        </a:xfrm>
        <a:prstGeom prst="rect">
          <a:avLst/>
        </a:prstGeom>
        <a:ln>
          <a:noFill/>
        </a:ln>
      </xdr:spPr>
    </xdr:pic>
    <xdr:clientData/>
  </xdr:twoCellAnchor>
  <xdr:twoCellAnchor editAs="oneCell">
    <xdr:from>
      <xdr:col>1</xdr:col>
      <xdr:colOff>419100</xdr:colOff>
      <xdr:row>107</xdr:row>
      <xdr:rowOff>9525</xdr:rowOff>
    </xdr:from>
    <xdr:to>
      <xdr:col>1</xdr:col>
      <xdr:colOff>1628775</xdr:colOff>
      <xdr:row>107</xdr:row>
      <xdr:rowOff>1219200</xdr:rowOff>
    </xdr:to>
    <xdr:pic>
      <xdr:nvPicPr>
        <xdr:cNvPr id="100" name="Afbeelding 99" descr="CS5b-Hemp1.jpg"/>
        <xdr:cNvPicPr preferRelativeResize="1">
          <a:picLocks noChangeAspect="1"/>
        </xdr:cNvPicPr>
      </xdr:nvPicPr>
      <xdr:blipFill>
        <a:blip r:embed="rId65">
          <a:extLst>
            <a:ext uri="{28A0092B-C50C-407E-A947-70E740481C1C}">
              <a14:useLocalDpi xmlns:a14="http://schemas.microsoft.com/office/drawing/2010/main" val="0"/>
            </a:ext>
          </a:extLst>
        </a:blip>
        <a:stretch>
          <a:fillRect/>
        </a:stretch>
      </xdr:blipFill>
      <xdr:spPr>
        <a:xfrm>
          <a:off x="600075" y="94249875"/>
          <a:ext cx="1209675" cy="1209675"/>
        </a:xfrm>
        <a:prstGeom prst="rect">
          <a:avLst/>
        </a:prstGeom>
        <a:ln>
          <a:noFill/>
        </a:ln>
      </xdr:spPr>
    </xdr:pic>
    <xdr:clientData/>
  </xdr:twoCellAnchor>
  <xdr:twoCellAnchor editAs="oneCell">
    <xdr:from>
      <xdr:col>1</xdr:col>
      <xdr:colOff>419100</xdr:colOff>
      <xdr:row>108</xdr:row>
      <xdr:rowOff>9525</xdr:rowOff>
    </xdr:from>
    <xdr:to>
      <xdr:col>1</xdr:col>
      <xdr:colOff>1657350</xdr:colOff>
      <xdr:row>108</xdr:row>
      <xdr:rowOff>1219200</xdr:rowOff>
    </xdr:to>
    <xdr:pic>
      <xdr:nvPicPr>
        <xdr:cNvPr id="101" name="Afbeelding 100" descr="CS5b-Hemp.jpg"/>
        <xdr:cNvPicPr preferRelativeResize="1">
          <a:picLocks noChangeAspect="1"/>
        </xdr:cNvPicPr>
      </xdr:nvPicPr>
      <xdr:blipFill>
        <a:blip r:embed="rId66">
          <a:extLst>
            <a:ext uri="{28A0092B-C50C-407E-A947-70E740481C1C}">
              <a14:useLocalDpi xmlns:a14="http://schemas.microsoft.com/office/drawing/2010/main" val="0"/>
            </a:ext>
          </a:extLst>
        </a:blip>
        <a:stretch>
          <a:fillRect/>
        </a:stretch>
      </xdr:blipFill>
      <xdr:spPr>
        <a:xfrm>
          <a:off x="600075" y="95545275"/>
          <a:ext cx="1238250" cy="1209675"/>
        </a:xfrm>
        <a:prstGeom prst="rect">
          <a:avLst/>
        </a:prstGeom>
        <a:ln>
          <a:noFill/>
        </a:ln>
      </xdr:spPr>
    </xdr:pic>
    <xdr:clientData/>
  </xdr:twoCellAnchor>
  <xdr:twoCellAnchor editAs="oneCell">
    <xdr:from>
      <xdr:col>1</xdr:col>
      <xdr:colOff>38100</xdr:colOff>
      <xdr:row>109</xdr:row>
      <xdr:rowOff>66675</xdr:rowOff>
    </xdr:from>
    <xdr:to>
      <xdr:col>1</xdr:col>
      <xdr:colOff>2000250</xdr:colOff>
      <xdr:row>109</xdr:row>
      <xdr:rowOff>1219200</xdr:rowOff>
    </xdr:to>
    <xdr:pic>
      <xdr:nvPicPr>
        <xdr:cNvPr id="102" name="Afbeelding 101" descr="AW2.jpg"/>
        <xdr:cNvPicPr preferRelativeResize="1">
          <a:picLocks noChangeAspect="1"/>
        </xdr:cNvPicPr>
      </xdr:nvPicPr>
      <xdr:blipFill>
        <a:blip r:embed="rId67">
          <a:extLst>
            <a:ext uri="{28A0092B-C50C-407E-A947-70E740481C1C}">
              <a14:useLocalDpi xmlns:a14="http://schemas.microsoft.com/office/drawing/2010/main" val="0"/>
            </a:ext>
          </a:extLst>
        </a:blip>
        <a:stretch>
          <a:fillRect/>
        </a:stretch>
      </xdr:blipFill>
      <xdr:spPr>
        <a:xfrm>
          <a:off x="219075" y="96897825"/>
          <a:ext cx="1962150" cy="1152525"/>
        </a:xfrm>
        <a:prstGeom prst="rect">
          <a:avLst/>
        </a:prstGeom>
        <a:ln>
          <a:noFill/>
        </a:ln>
      </xdr:spPr>
    </xdr:pic>
    <xdr:clientData/>
  </xdr:twoCellAnchor>
  <xdr:twoCellAnchor editAs="oneCell">
    <xdr:from>
      <xdr:col>1</xdr:col>
      <xdr:colOff>123825</xdr:colOff>
      <xdr:row>0</xdr:row>
      <xdr:rowOff>95250</xdr:rowOff>
    </xdr:from>
    <xdr:to>
      <xdr:col>1</xdr:col>
      <xdr:colOff>1781175</xdr:colOff>
      <xdr:row>3</xdr:row>
      <xdr:rowOff>161925</xdr:rowOff>
    </xdr:to>
    <xdr:pic>
      <xdr:nvPicPr>
        <xdr:cNvPr id="103" name="Afbeelding 102" descr="L_BL_Wh_200.jpg"/>
        <xdr:cNvPicPr preferRelativeResize="1">
          <a:picLocks noChangeAspect="1"/>
        </xdr:cNvPicPr>
      </xdr:nvPicPr>
      <xdr:blipFill>
        <a:blip r:embed="rId68">
          <a:extLst>
            <a:ext uri="{28A0092B-C50C-407E-A947-70E740481C1C}">
              <a14:useLocalDpi xmlns:a14="http://schemas.microsoft.com/office/drawing/2010/main" val="0"/>
            </a:ext>
          </a:extLst>
        </a:blip>
        <a:stretch>
          <a:fillRect/>
        </a:stretch>
      </xdr:blipFill>
      <xdr:spPr>
        <a:xfrm>
          <a:off x="304800" y="95250"/>
          <a:ext cx="1657350" cy="647700"/>
        </a:xfrm>
        <a:prstGeom prst="rect">
          <a:avLst/>
        </a:prstGeom>
        <a:ln>
          <a:noFill/>
        </a:ln>
      </xdr:spPr>
    </xdr:pic>
    <xdr:clientData/>
  </xdr:twoCellAnchor>
  <xdr:twoCellAnchor editAs="oneCell">
    <xdr:from>
      <xdr:col>1</xdr:col>
      <xdr:colOff>504825</xdr:colOff>
      <xdr:row>112</xdr:row>
      <xdr:rowOff>142875</xdr:rowOff>
    </xdr:from>
    <xdr:to>
      <xdr:col>1</xdr:col>
      <xdr:colOff>1371600</xdr:colOff>
      <xdr:row>115</xdr:row>
      <xdr:rowOff>285750</xdr:rowOff>
    </xdr:to>
    <xdr:pic>
      <xdr:nvPicPr>
        <xdr:cNvPr id="104" name="Afbeelding 103" descr="N7,a.jpg"/>
        <xdr:cNvPicPr preferRelativeResize="1">
          <a:picLocks noChangeAspect="1"/>
        </xdr:cNvPicPr>
      </xdr:nvPicPr>
      <xdr:blipFill>
        <a:blip r:embed="rId69">
          <a:extLst>
            <a:ext uri="{28A0092B-C50C-407E-A947-70E740481C1C}">
              <a14:useLocalDpi xmlns:a14="http://schemas.microsoft.com/office/drawing/2010/main" val="0"/>
            </a:ext>
          </a:extLst>
        </a:blip>
        <a:stretch>
          <a:fillRect/>
        </a:stretch>
      </xdr:blipFill>
      <xdr:spPr>
        <a:xfrm>
          <a:off x="685800" y="98974275"/>
          <a:ext cx="866775" cy="1200150"/>
        </a:xfrm>
        <a:prstGeom prst="rect">
          <a:avLst/>
        </a:prstGeom>
        <a:ln>
          <a:noFill/>
        </a:ln>
      </xdr:spPr>
    </xdr:pic>
    <xdr:clientData/>
  </xdr:twoCellAnchor>
  <xdr:twoCellAnchor editAs="oneCell">
    <xdr:from>
      <xdr:col>1</xdr:col>
      <xdr:colOff>581025</xdr:colOff>
      <xdr:row>119</xdr:row>
      <xdr:rowOff>142875</xdr:rowOff>
    </xdr:from>
    <xdr:to>
      <xdr:col>1</xdr:col>
      <xdr:colOff>1504950</xdr:colOff>
      <xdr:row>122</xdr:row>
      <xdr:rowOff>285750</xdr:rowOff>
    </xdr:to>
    <xdr:pic>
      <xdr:nvPicPr>
        <xdr:cNvPr id="106" name="Afbeelding 105" descr="N146.jpg"/>
        <xdr:cNvPicPr preferRelativeResize="1">
          <a:picLocks noChangeAspect="1"/>
        </xdr:cNvPicPr>
      </xdr:nvPicPr>
      <xdr:blipFill>
        <a:blip r:embed="rId70">
          <a:extLst>
            <a:ext uri="{28A0092B-C50C-407E-A947-70E740481C1C}">
              <a14:useLocalDpi xmlns:a14="http://schemas.microsoft.com/office/drawing/2010/main" val="0"/>
            </a:ext>
          </a:extLst>
        </a:blip>
        <a:stretch>
          <a:fillRect/>
        </a:stretch>
      </xdr:blipFill>
      <xdr:spPr>
        <a:xfrm>
          <a:off x="762000" y="101441250"/>
          <a:ext cx="923925" cy="1200150"/>
        </a:xfrm>
        <a:prstGeom prst="rect">
          <a:avLst/>
        </a:prstGeom>
        <a:ln>
          <a:noFill/>
        </a:ln>
      </xdr:spPr>
    </xdr:pic>
    <xdr:clientData/>
  </xdr:twoCellAnchor>
  <xdr:twoCellAnchor editAs="oneCell">
    <xdr:from>
      <xdr:col>1</xdr:col>
      <xdr:colOff>285750</xdr:colOff>
      <xdr:row>125</xdr:row>
      <xdr:rowOff>200025</xdr:rowOff>
    </xdr:from>
    <xdr:to>
      <xdr:col>1</xdr:col>
      <xdr:colOff>1562100</xdr:colOff>
      <xdr:row>128</xdr:row>
      <xdr:rowOff>342900</xdr:rowOff>
    </xdr:to>
    <xdr:pic>
      <xdr:nvPicPr>
        <xdr:cNvPr id="107" name="Afbeelding 106" descr="N151bM.jpg"/>
        <xdr:cNvPicPr preferRelativeResize="1">
          <a:picLocks noChangeAspect="1"/>
        </xdr:cNvPicPr>
      </xdr:nvPicPr>
      <xdr:blipFill>
        <a:blip r:embed="rId71">
          <a:extLst>
            <a:ext uri="{28A0092B-C50C-407E-A947-70E740481C1C}">
              <a14:useLocalDpi xmlns:a14="http://schemas.microsoft.com/office/drawing/2010/main" val="0"/>
            </a:ext>
          </a:extLst>
        </a:blip>
        <a:stretch>
          <a:fillRect/>
        </a:stretch>
      </xdr:blipFill>
      <xdr:spPr>
        <a:xfrm>
          <a:off x="466725" y="103612950"/>
          <a:ext cx="1276350" cy="1200150"/>
        </a:xfrm>
        <a:prstGeom prst="rect">
          <a:avLst/>
        </a:prstGeom>
        <a:ln>
          <a:noFill/>
        </a:ln>
      </xdr:spPr>
    </xdr:pic>
    <xdr:clientData/>
  </xdr:twoCellAnchor>
  <xdr:twoCellAnchor editAs="oneCell">
    <xdr:from>
      <xdr:col>1</xdr:col>
      <xdr:colOff>552450</xdr:colOff>
      <xdr:row>131</xdr:row>
      <xdr:rowOff>266700</xdr:rowOff>
    </xdr:from>
    <xdr:to>
      <xdr:col>1</xdr:col>
      <xdr:colOff>1514475</xdr:colOff>
      <xdr:row>135</xdr:row>
      <xdr:rowOff>66675</xdr:rowOff>
    </xdr:to>
    <xdr:pic>
      <xdr:nvPicPr>
        <xdr:cNvPr id="108" name="Afbeelding 107" descr="N171-JP.jpg"/>
        <xdr:cNvPicPr preferRelativeResize="1">
          <a:picLocks noChangeAspect="1"/>
        </xdr:cNvPicPr>
      </xdr:nvPicPr>
      <xdr:blipFill>
        <a:blip r:embed="rId72">
          <a:extLst>
            <a:ext uri="{28A0092B-C50C-407E-A947-70E740481C1C}">
              <a14:useLocalDpi xmlns:a14="http://schemas.microsoft.com/office/drawing/2010/main" val="0"/>
            </a:ext>
          </a:extLst>
        </a:blip>
        <a:stretch>
          <a:fillRect/>
        </a:stretch>
      </xdr:blipFill>
      <xdr:spPr>
        <a:xfrm>
          <a:off x="733425" y="105794175"/>
          <a:ext cx="962025" cy="1209675"/>
        </a:xfrm>
        <a:prstGeom prst="rect">
          <a:avLst/>
        </a:prstGeom>
        <a:ln>
          <a:noFill/>
        </a:ln>
      </xdr:spPr>
    </xdr:pic>
    <xdr:clientData/>
  </xdr:twoCellAnchor>
  <xdr:twoCellAnchor editAs="oneCell">
    <xdr:from>
      <xdr:col>1</xdr:col>
      <xdr:colOff>114300</xdr:colOff>
      <xdr:row>136</xdr:row>
      <xdr:rowOff>266700</xdr:rowOff>
    </xdr:from>
    <xdr:to>
      <xdr:col>1</xdr:col>
      <xdr:colOff>1933575</xdr:colOff>
      <xdr:row>139</xdr:row>
      <xdr:rowOff>9525</xdr:rowOff>
    </xdr:to>
    <xdr:pic>
      <xdr:nvPicPr>
        <xdr:cNvPr id="109" name="Afbeelding 108" descr="DG2.jpg"/>
        <xdr:cNvPicPr preferRelativeResize="1">
          <a:picLocks noChangeAspect="1"/>
        </xdr:cNvPicPr>
      </xdr:nvPicPr>
      <xdr:blipFill>
        <a:blip r:embed="rId73">
          <a:extLst>
            <a:ext uri="{28A0092B-C50C-407E-A947-70E740481C1C}">
              <a14:useLocalDpi xmlns:a14="http://schemas.microsoft.com/office/drawing/2010/main" val="0"/>
            </a:ext>
          </a:extLst>
        </a:blip>
        <a:stretch>
          <a:fillRect/>
        </a:stretch>
      </xdr:blipFill>
      <xdr:spPr>
        <a:xfrm>
          <a:off x="295275" y="107556300"/>
          <a:ext cx="1819275" cy="800100"/>
        </a:xfrm>
        <a:prstGeom prst="rect">
          <a:avLst/>
        </a:prstGeom>
        <a:ln>
          <a:noFill/>
        </a:ln>
      </xdr:spPr>
    </xdr:pic>
    <xdr:clientData/>
  </xdr:twoCellAnchor>
  <xdr:twoCellAnchor editAs="oneCell">
    <xdr:from>
      <xdr:col>1</xdr:col>
      <xdr:colOff>619125</xdr:colOff>
      <xdr:row>140</xdr:row>
      <xdr:rowOff>28575</xdr:rowOff>
    </xdr:from>
    <xdr:to>
      <xdr:col>1</xdr:col>
      <xdr:colOff>1447800</xdr:colOff>
      <xdr:row>140</xdr:row>
      <xdr:rowOff>1238250</xdr:rowOff>
    </xdr:to>
    <xdr:pic>
      <xdr:nvPicPr>
        <xdr:cNvPr id="110" name="Afbeelding 109" descr="NJ6.jpg"/>
        <xdr:cNvPicPr preferRelativeResize="1">
          <a:picLocks noChangeAspect="1"/>
        </xdr:cNvPicPr>
      </xdr:nvPicPr>
      <xdr:blipFill>
        <a:blip r:embed="rId74">
          <a:extLst>
            <a:ext uri="{28A0092B-C50C-407E-A947-70E740481C1C}">
              <a14:useLocalDpi xmlns:a14="http://schemas.microsoft.com/office/drawing/2010/main" val="0"/>
            </a:ext>
          </a:extLst>
        </a:blip>
        <a:stretch>
          <a:fillRect/>
        </a:stretch>
      </xdr:blipFill>
      <xdr:spPr>
        <a:xfrm>
          <a:off x="800100" y="108727875"/>
          <a:ext cx="828675" cy="1209675"/>
        </a:xfrm>
        <a:prstGeom prst="rect">
          <a:avLst/>
        </a:prstGeom>
        <a:ln>
          <a:noFill/>
        </a:ln>
      </xdr:spPr>
    </xdr:pic>
    <xdr:clientData/>
  </xdr:twoCellAnchor>
  <xdr:twoCellAnchor editAs="oneCell">
    <xdr:from>
      <xdr:col>1</xdr:col>
      <xdr:colOff>466725</xdr:colOff>
      <xdr:row>141</xdr:row>
      <xdr:rowOff>28575</xdr:rowOff>
    </xdr:from>
    <xdr:to>
      <xdr:col>1</xdr:col>
      <xdr:colOff>1457325</xdr:colOff>
      <xdr:row>141</xdr:row>
      <xdr:rowOff>1238250</xdr:rowOff>
    </xdr:to>
    <xdr:pic>
      <xdr:nvPicPr>
        <xdr:cNvPr id="111" name="Afbeelding 110" descr="NT32M.jpg"/>
        <xdr:cNvPicPr preferRelativeResize="1">
          <a:picLocks noChangeAspect="1"/>
        </xdr:cNvPicPr>
      </xdr:nvPicPr>
      <xdr:blipFill>
        <a:blip r:embed="rId75">
          <a:extLst>
            <a:ext uri="{28A0092B-C50C-407E-A947-70E740481C1C}">
              <a14:useLocalDpi xmlns:a14="http://schemas.microsoft.com/office/drawing/2010/main" val="0"/>
            </a:ext>
          </a:extLst>
        </a:blip>
        <a:stretch>
          <a:fillRect/>
        </a:stretch>
      </xdr:blipFill>
      <xdr:spPr>
        <a:xfrm>
          <a:off x="647700" y="110023275"/>
          <a:ext cx="990600" cy="1209675"/>
        </a:xfrm>
        <a:prstGeom prst="rect">
          <a:avLst/>
        </a:prstGeom>
        <a:ln>
          <a:noFill/>
        </a:ln>
      </xdr:spPr>
    </xdr:pic>
    <xdr:clientData/>
  </xdr:twoCellAnchor>
  <xdr:twoCellAnchor editAs="oneCell">
    <xdr:from>
      <xdr:col>1</xdr:col>
      <xdr:colOff>466725</xdr:colOff>
      <xdr:row>143</xdr:row>
      <xdr:rowOff>238125</xdr:rowOff>
    </xdr:from>
    <xdr:to>
      <xdr:col>1</xdr:col>
      <xdr:colOff>1428750</xdr:colOff>
      <xdr:row>147</xdr:row>
      <xdr:rowOff>38100</xdr:rowOff>
    </xdr:to>
    <xdr:pic>
      <xdr:nvPicPr>
        <xdr:cNvPr id="112" name="Afbeelding 111" descr="R7,A.jpg"/>
        <xdr:cNvPicPr preferRelativeResize="1">
          <a:picLocks noChangeAspect="1"/>
        </xdr:cNvPicPr>
      </xdr:nvPicPr>
      <xdr:blipFill>
        <a:blip r:embed="rId76">
          <a:extLst>
            <a:ext uri="{28A0092B-C50C-407E-A947-70E740481C1C}">
              <a14:useLocalDpi xmlns:a14="http://schemas.microsoft.com/office/drawing/2010/main" val="0"/>
            </a:ext>
          </a:extLst>
        </a:blip>
        <a:stretch>
          <a:fillRect/>
        </a:stretch>
      </xdr:blipFill>
      <xdr:spPr>
        <a:xfrm>
          <a:off x="647700" y="111880650"/>
          <a:ext cx="962025" cy="1209675"/>
        </a:xfrm>
        <a:prstGeom prst="rect">
          <a:avLst/>
        </a:prstGeom>
        <a:ln>
          <a:noFill/>
        </a:ln>
      </xdr:spPr>
    </xdr:pic>
    <xdr:clientData/>
  </xdr:twoCellAnchor>
  <xdr:twoCellAnchor editAs="oneCell">
    <xdr:from>
      <xdr:col>1</xdr:col>
      <xdr:colOff>466725</xdr:colOff>
      <xdr:row>150</xdr:row>
      <xdr:rowOff>257175</xdr:rowOff>
    </xdr:from>
    <xdr:to>
      <xdr:col>1</xdr:col>
      <xdr:colOff>1409700</xdr:colOff>
      <xdr:row>154</xdr:row>
      <xdr:rowOff>47625</xdr:rowOff>
    </xdr:to>
    <xdr:pic>
      <xdr:nvPicPr>
        <xdr:cNvPr id="113" name="Afbeelding 112" descr="N7,A_NAT.jpg"/>
        <xdr:cNvPicPr preferRelativeResize="1">
          <a:picLocks noChangeAspect="1"/>
        </xdr:cNvPicPr>
      </xdr:nvPicPr>
      <xdr:blipFill>
        <a:blip r:embed="rId77">
          <a:extLst>
            <a:ext uri="{28A0092B-C50C-407E-A947-70E740481C1C}">
              <a14:useLocalDpi xmlns:a14="http://schemas.microsoft.com/office/drawing/2010/main" val="0"/>
            </a:ext>
          </a:extLst>
        </a:blip>
        <a:stretch>
          <a:fillRect/>
        </a:stretch>
      </xdr:blipFill>
      <xdr:spPr>
        <a:xfrm>
          <a:off x="647700" y="114366675"/>
          <a:ext cx="942975" cy="1200150"/>
        </a:xfrm>
        <a:prstGeom prst="rect">
          <a:avLst/>
        </a:prstGeom>
        <a:ln>
          <a:noFill/>
        </a:ln>
      </xdr:spPr>
    </xdr:pic>
    <xdr:clientData/>
  </xdr:twoCellAnchor>
  <xdr:twoCellAnchor editAs="oneCell">
    <xdr:from>
      <xdr:col>1</xdr:col>
      <xdr:colOff>466725</xdr:colOff>
      <xdr:row>157</xdr:row>
      <xdr:rowOff>28575</xdr:rowOff>
    </xdr:from>
    <xdr:to>
      <xdr:col>1</xdr:col>
      <xdr:colOff>1428750</xdr:colOff>
      <xdr:row>160</xdr:row>
      <xdr:rowOff>180975</xdr:rowOff>
    </xdr:to>
    <xdr:pic>
      <xdr:nvPicPr>
        <xdr:cNvPr id="114" name="Afbeelding 113" descr="NT35A_yellow.jpg"/>
        <xdr:cNvPicPr preferRelativeResize="1">
          <a:picLocks noChangeAspect="1"/>
        </xdr:cNvPicPr>
      </xdr:nvPicPr>
      <xdr:blipFill>
        <a:blip r:embed="rId78">
          <a:extLst>
            <a:ext uri="{28A0092B-C50C-407E-A947-70E740481C1C}">
              <a14:useLocalDpi xmlns:a14="http://schemas.microsoft.com/office/drawing/2010/main" val="0"/>
            </a:ext>
          </a:extLst>
        </a:blip>
        <a:stretch>
          <a:fillRect/>
        </a:stretch>
      </xdr:blipFill>
      <xdr:spPr>
        <a:xfrm>
          <a:off x="647700" y="116605050"/>
          <a:ext cx="962025" cy="1209675"/>
        </a:xfrm>
        <a:prstGeom prst="rect">
          <a:avLst/>
        </a:prstGeom>
        <a:ln>
          <a:noFill/>
        </a:ln>
      </xdr:spPr>
    </xdr:pic>
    <xdr:clientData/>
  </xdr:twoCellAnchor>
  <xdr:twoCellAnchor editAs="oneCell">
    <xdr:from>
      <xdr:col>1</xdr:col>
      <xdr:colOff>466725</xdr:colOff>
      <xdr:row>163</xdr:row>
      <xdr:rowOff>9525</xdr:rowOff>
    </xdr:from>
    <xdr:to>
      <xdr:col>1</xdr:col>
      <xdr:colOff>1447800</xdr:colOff>
      <xdr:row>166</xdr:row>
      <xdr:rowOff>161925</xdr:rowOff>
    </xdr:to>
    <xdr:pic>
      <xdr:nvPicPr>
        <xdr:cNvPr id="115" name="Afbeelding 114" descr="NT35b_Blue.jpg"/>
        <xdr:cNvPicPr preferRelativeResize="1">
          <a:picLocks noChangeAspect="1"/>
        </xdr:cNvPicPr>
      </xdr:nvPicPr>
      <xdr:blipFill>
        <a:blip r:embed="rId79">
          <a:extLst>
            <a:ext uri="{28A0092B-C50C-407E-A947-70E740481C1C}">
              <a14:useLocalDpi xmlns:a14="http://schemas.microsoft.com/office/drawing/2010/main" val="0"/>
            </a:ext>
          </a:extLst>
        </a:blip>
        <a:stretch>
          <a:fillRect/>
        </a:stretch>
      </xdr:blipFill>
      <xdr:spPr>
        <a:xfrm>
          <a:off x="647700" y="118700550"/>
          <a:ext cx="981075" cy="1209675"/>
        </a:xfrm>
        <a:prstGeom prst="rect">
          <a:avLst/>
        </a:prstGeom>
        <a:ln>
          <a:noFill/>
        </a:ln>
      </xdr:spPr>
    </xdr:pic>
    <xdr:clientData/>
  </xdr:twoCellAnchor>
  <xdr:twoCellAnchor editAs="oneCell">
    <xdr:from>
      <xdr:col>1</xdr:col>
      <xdr:colOff>466725</xdr:colOff>
      <xdr:row>169</xdr:row>
      <xdr:rowOff>9525</xdr:rowOff>
    </xdr:from>
    <xdr:to>
      <xdr:col>1</xdr:col>
      <xdr:colOff>1390650</xdr:colOff>
      <xdr:row>172</xdr:row>
      <xdr:rowOff>161925</xdr:rowOff>
    </xdr:to>
    <xdr:pic>
      <xdr:nvPicPr>
        <xdr:cNvPr id="116" name="Afbeelding 115" descr="N167b.jpg"/>
        <xdr:cNvPicPr preferRelativeResize="1">
          <a:picLocks noChangeAspect="1"/>
        </xdr:cNvPicPr>
      </xdr:nvPicPr>
      <xdr:blipFill>
        <a:blip r:embed="rId80">
          <a:extLst>
            <a:ext uri="{28A0092B-C50C-407E-A947-70E740481C1C}">
              <a14:useLocalDpi xmlns:a14="http://schemas.microsoft.com/office/drawing/2010/main" val="0"/>
            </a:ext>
          </a:extLst>
        </a:blip>
        <a:stretch>
          <a:fillRect/>
        </a:stretch>
      </xdr:blipFill>
      <xdr:spPr>
        <a:xfrm>
          <a:off x="647700" y="120815100"/>
          <a:ext cx="923925" cy="1209675"/>
        </a:xfrm>
        <a:prstGeom prst="rect">
          <a:avLst/>
        </a:prstGeom>
        <a:ln>
          <a:noFill/>
        </a:ln>
      </xdr:spPr>
    </xdr:pic>
    <xdr:clientData/>
  </xdr:twoCellAnchor>
  <xdr:twoCellAnchor editAs="oneCell">
    <xdr:from>
      <xdr:col>1</xdr:col>
      <xdr:colOff>447675</xdr:colOff>
      <xdr:row>174</xdr:row>
      <xdr:rowOff>85725</xdr:rowOff>
    </xdr:from>
    <xdr:to>
      <xdr:col>1</xdr:col>
      <xdr:colOff>1428750</xdr:colOff>
      <xdr:row>177</xdr:row>
      <xdr:rowOff>228600</xdr:rowOff>
    </xdr:to>
    <xdr:pic>
      <xdr:nvPicPr>
        <xdr:cNvPr id="117" name="Afbeelding 116" descr="NT36.jpg"/>
        <xdr:cNvPicPr preferRelativeResize="1">
          <a:picLocks noChangeAspect="1"/>
        </xdr:cNvPicPr>
      </xdr:nvPicPr>
      <xdr:blipFill>
        <a:blip r:embed="rId81">
          <a:extLst>
            <a:ext uri="{28A0092B-C50C-407E-A947-70E740481C1C}">
              <a14:useLocalDpi xmlns:a14="http://schemas.microsoft.com/office/drawing/2010/main" val="0"/>
            </a:ext>
          </a:extLst>
        </a:blip>
        <a:stretch>
          <a:fillRect/>
        </a:stretch>
      </xdr:blipFill>
      <xdr:spPr>
        <a:xfrm>
          <a:off x="628650" y="122653425"/>
          <a:ext cx="981075" cy="1200150"/>
        </a:xfrm>
        <a:prstGeom prst="rect">
          <a:avLst/>
        </a:prstGeom>
        <a:ln>
          <a:noFill/>
        </a:ln>
      </xdr:spPr>
    </xdr:pic>
    <xdr:clientData/>
  </xdr:twoCellAnchor>
  <xdr:twoCellAnchor editAs="oneCell">
    <xdr:from>
      <xdr:col>1</xdr:col>
      <xdr:colOff>314325</xdr:colOff>
      <xdr:row>6</xdr:row>
      <xdr:rowOff>66675</xdr:rowOff>
    </xdr:from>
    <xdr:to>
      <xdr:col>1</xdr:col>
      <xdr:colOff>1514475</xdr:colOff>
      <xdr:row>8</xdr:row>
      <xdr:rowOff>400050</xdr:rowOff>
    </xdr:to>
    <xdr:pic>
      <xdr:nvPicPr>
        <xdr:cNvPr id="118" name="Afbeelding 117" descr="volcano_Kachuwa.jpg"/>
        <xdr:cNvPicPr preferRelativeResize="1">
          <a:picLocks noChangeAspect="1"/>
        </xdr:cNvPicPr>
      </xdr:nvPicPr>
      <xdr:blipFill>
        <a:blip r:embed="rId82">
          <a:extLst>
            <a:ext uri="{28A0092B-C50C-407E-A947-70E740481C1C}">
              <a14:useLocalDpi xmlns:a14="http://schemas.microsoft.com/office/drawing/2010/main" val="0"/>
            </a:ext>
          </a:extLst>
        </a:blip>
        <a:stretch>
          <a:fillRect/>
        </a:stretch>
      </xdr:blipFill>
      <xdr:spPr>
        <a:xfrm>
          <a:off x="495300" y="1685925"/>
          <a:ext cx="1200150" cy="1190625"/>
        </a:xfrm>
        <a:prstGeom prst="rect">
          <a:avLst/>
        </a:prstGeom>
        <a:ln>
          <a:noFill/>
        </a:ln>
      </xdr:spPr>
    </xdr:pic>
    <xdr:clientData/>
  </xdr:twoCellAnchor>
  <xdr:twoCellAnchor editAs="oneCell">
    <xdr:from>
      <xdr:col>1</xdr:col>
      <xdr:colOff>314325</xdr:colOff>
      <xdr:row>9</xdr:row>
      <xdr:rowOff>9525</xdr:rowOff>
    </xdr:from>
    <xdr:to>
      <xdr:col>1</xdr:col>
      <xdr:colOff>1533525</xdr:colOff>
      <xdr:row>11</xdr:row>
      <xdr:rowOff>342900</xdr:rowOff>
    </xdr:to>
    <xdr:pic>
      <xdr:nvPicPr>
        <xdr:cNvPr id="119" name="Afbeelding 118" descr="Mottled_Kachuwa.jpg"/>
        <xdr:cNvPicPr preferRelativeResize="1">
          <a:picLocks noChangeAspect="1"/>
        </xdr:cNvPicPr>
      </xdr:nvPicPr>
      <xdr:blipFill>
        <a:blip r:embed="rId83">
          <a:extLst>
            <a:ext uri="{28A0092B-C50C-407E-A947-70E740481C1C}">
              <a14:useLocalDpi xmlns:a14="http://schemas.microsoft.com/office/drawing/2010/main" val="0"/>
            </a:ext>
          </a:extLst>
        </a:blip>
        <a:stretch>
          <a:fillRect/>
        </a:stretch>
      </xdr:blipFill>
      <xdr:spPr>
        <a:xfrm>
          <a:off x="495300" y="2914650"/>
          <a:ext cx="1219200" cy="1190625"/>
        </a:xfrm>
        <a:prstGeom prst="rect">
          <a:avLst/>
        </a:prstGeom>
        <a:ln>
          <a:noFill/>
        </a:ln>
      </xdr:spPr>
    </xdr:pic>
    <xdr:clientData/>
  </xdr:twoCellAnchor>
  <xdr:twoCellAnchor editAs="oneCell">
    <xdr:from>
      <xdr:col>1</xdr:col>
      <xdr:colOff>314325</xdr:colOff>
      <xdr:row>12</xdr:row>
      <xdr:rowOff>95250</xdr:rowOff>
    </xdr:from>
    <xdr:to>
      <xdr:col>1</xdr:col>
      <xdr:colOff>1514475</xdr:colOff>
      <xdr:row>15</xdr:row>
      <xdr:rowOff>0</xdr:rowOff>
    </xdr:to>
    <xdr:pic>
      <xdr:nvPicPr>
        <xdr:cNvPr id="120" name="Afbeelding 119" descr="Melange_Kachuwa.jpg"/>
        <xdr:cNvPicPr preferRelativeResize="1">
          <a:picLocks noChangeAspect="1"/>
        </xdr:cNvPicPr>
      </xdr:nvPicPr>
      <xdr:blipFill>
        <a:blip r:embed="rId84">
          <a:extLst>
            <a:ext uri="{28A0092B-C50C-407E-A947-70E740481C1C}">
              <a14:useLocalDpi xmlns:a14="http://schemas.microsoft.com/office/drawing/2010/main" val="0"/>
            </a:ext>
          </a:extLst>
        </a:blip>
        <a:stretch>
          <a:fillRect/>
        </a:stretch>
      </xdr:blipFill>
      <xdr:spPr>
        <a:xfrm>
          <a:off x="495300" y="4286250"/>
          <a:ext cx="1200150" cy="1190625"/>
        </a:xfrm>
        <a:prstGeom prst="rect">
          <a:avLst/>
        </a:prstGeom>
        <a:ln>
          <a:noFill/>
        </a:ln>
      </xdr:spPr>
    </xdr:pic>
    <xdr:clientData/>
  </xdr:twoCellAnchor>
  <xdr:twoCellAnchor editAs="oneCell">
    <xdr:from>
      <xdr:col>1</xdr:col>
      <xdr:colOff>314325</xdr:colOff>
      <xdr:row>15</xdr:row>
      <xdr:rowOff>66675</xdr:rowOff>
    </xdr:from>
    <xdr:to>
      <xdr:col>1</xdr:col>
      <xdr:colOff>1514475</xdr:colOff>
      <xdr:row>17</xdr:row>
      <xdr:rowOff>400050</xdr:rowOff>
    </xdr:to>
    <xdr:pic>
      <xdr:nvPicPr>
        <xdr:cNvPr id="121" name="Afbeelding 120" descr="Red_Kachuwa.jpg"/>
        <xdr:cNvPicPr preferRelativeResize="1">
          <a:picLocks noChangeAspect="1"/>
        </xdr:cNvPicPr>
      </xdr:nvPicPr>
      <xdr:blipFill>
        <a:blip r:embed="rId85">
          <a:extLst>
            <a:ext uri="{28A0092B-C50C-407E-A947-70E740481C1C}">
              <a14:useLocalDpi xmlns:a14="http://schemas.microsoft.com/office/drawing/2010/main" val="0"/>
            </a:ext>
          </a:extLst>
        </a:blip>
        <a:stretch>
          <a:fillRect/>
        </a:stretch>
      </xdr:blipFill>
      <xdr:spPr>
        <a:xfrm>
          <a:off x="495300" y="5543550"/>
          <a:ext cx="1200150" cy="1190625"/>
        </a:xfrm>
        <a:prstGeom prst="rect">
          <a:avLst/>
        </a:prstGeom>
        <a:ln>
          <a:noFill/>
        </a:ln>
      </xdr:spPr>
    </xdr:pic>
    <xdr:clientData/>
  </xdr:twoCellAnchor>
  <xdr:twoCellAnchor editAs="oneCell">
    <xdr:from>
      <xdr:col>1</xdr:col>
      <xdr:colOff>409575</xdr:colOff>
      <xdr:row>20</xdr:row>
      <xdr:rowOff>28575</xdr:rowOff>
    </xdr:from>
    <xdr:to>
      <xdr:col>1</xdr:col>
      <xdr:colOff>1485900</xdr:colOff>
      <xdr:row>20</xdr:row>
      <xdr:rowOff>1209675</xdr:rowOff>
    </xdr:to>
    <xdr:pic>
      <xdr:nvPicPr>
        <xdr:cNvPr id="122" name="Afbeelding 121" descr="Mele_large.jpg"/>
        <xdr:cNvPicPr preferRelativeResize="1">
          <a:picLocks noChangeAspect="1"/>
        </xdr:cNvPicPr>
      </xdr:nvPicPr>
      <xdr:blipFill>
        <a:blip r:embed="rId86">
          <a:extLst>
            <a:ext uri="{28A0092B-C50C-407E-A947-70E740481C1C}">
              <a14:useLocalDpi xmlns:a14="http://schemas.microsoft.com/office/drawing/2010/main" val="0"/>
            </a:ext>
          </a:extLst>
        </a:blip>
        <a:stretch>
          <a:fillRect/>
        </a:stretch>
      </xdr:blipFill>
      <xdr:spPr>
        <a:xfrm>
          <a:off x="590550" y="9382125"/>
          <a:ext cx="1076325" cy="1181100"/>
        </a:xfrm>
        <a:prstGeom prst="rect">
          <a:avLst/>
        </a:prstGeom>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na@kathika.n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80"/>
  <sheetViews>
    <sheetView showGridLines="0" tabSelected="1" zoomScale="90" zoomScaleNormal="90" zoomScalePageLayoutView="90" workbookViewId="0" topLeftCell="A1">
      <pane xSplit="2" ySplit="5" topLeftCell="C6" activePane="bottomRight" state="frozen"/>
      <selection pane="topRight" activeCell="B1" sqref="B1"/>
      <selection pane="bottomLeft" activeCell="A5" sqref="A5"/>
      <selection pane="bottomRight" activeCell="E3" sqref="E3:F3"/>
    </sheetView>
  </sheetViews>
  <sheetFormatPr defaultColWidth="11.00390625" defaultRowHeight="15.75"/>
  <cols>
    <col min="1" max="1" width="2.375" style="30" customWidth="1"/>
    <col min="2" max="2" width="26.375" style="30" customWidth="1"/>
    <col min="3" max="3" width="19.50390625" style="30" bestFit="1" customWidth="1"/>
    <col min="4" max="4" width="17.00390625" style="30" hidden="1" customWidth="1"/>
    <col min="5" max="5" width="21.625" style="30" bestFit="1" customWidth="1"/>
    <col min="6" max="6" width="50.50390625" style="33" customWidth="1"/>
    <col min="7" max="7" width="12.125" style="30" bestFit="1" customWidth="1"/>
    <col min="8" max="8" width="10.125" style="30" bestFit="1" customWidth="1"/>
    <col min="9" max="9" width="22.375" style="30" bestFit="1" customWidth="1"/>
    <col min="10" max="11" width="3.50390625" style="30" customWidth="1"/>
    <col min="12" max="12" width="3.50390625" style="31" customWidth="1"/>
    <col min="13" max="13" width="8.125" style="31" bestFit="1" customWidth="1"/>
    <col min="14" max="14" width="8.125" style="32" bestFit="1" customWidth="1"/>
    <col min="15" max="15" width="10.375" style="30" hidden="1" customWidth="1"/>
    <col min="16" max="16" width="11.625" style="30" customWidth="1"/>
    <col min="17" max="17" width="15.875" style="30" bestFit="1" customWidth="1"/>
    <col min="18" max="19" width="15.875" style="30" customWidth="1"/>
    <col min="20" max="20" width="6.125" style="30" customWidth="1"/>
    <col min="21" max="21" width="26.625" style="30" customWidth="1"/>
    <col min="22" max="22" width="10.875" style="30" customWidth="1"/>
    <col min="23" max="23" width="14.875" style="30" bestFit="1" customWidth="1"/>
    <col min="24" max="25" width="10.875" style="30" customWidth="1"/>
    <col min="26" max="26" width="11.00390625" style="30" bestFit="1" customWidth="1"/>
    <col min="27" max="27" width="10.875" style="30" customWidth="1"/>
    <col min="28" max="28" width="11.00390625" style="30" bestFit="1" customWidth="1"/>
    <col min="29" max="16384" width="10.875" style="30" customWidth="1"/>
  </cols>
  <sheetData>
    <row r="1" spans="21:32" ht="15">
      <c r="U1" s="30" t="s">
        <v>255</v>
      </c>
      <c r="AA1" s="94" t="s">
        <v>232</v>
      </c>
      <c r="AB1" s="94">
        <v>500</v>
      </c>
      <c r="AC1" s="94" t="s">
        <v>246</v>
      </c>
      <c r="AD1" s="94"/>
      <c r="AE1" s="94"/>
      <c r="AF1" s="94"/>
    </row>
    <row r="2" spans="3:32" ht="15" customHeight="1">
      <c r="C2" s="33" t="s">
        <v>248</v>
      </c>
      <c r="D2" s="33" t="s">
        <v>249</v>
      </c>
      <c r="E2" s="127"/>
      <c r="F2" s="127"/>
      <c r="I2" s="112" t="s">
        <v>243</v>
      </c>
      <c r="J2" s="112"/>
      <c r="K2" s="112"/>
      <c r="L2" s="112"/>
      <c r="M2" s="112"/>
      <c r="N2" s="112"/>
      <c r="O2" s="112"/>
      <c r="P2" s="112"/>
      <c r="Q2" s="79"/>
      <c r="R2" s="79"/>
      <c r="S2" s="79"/>
      <c r="U2" s="102" t="s">
        <v>265</v>
      </c>
      <c r="AA2" s="94" t="s">
        <v>234</v>
      </c>
      <c r="AB2" s="94">
        <v>1000</v>
      </c>
      <c r="AC2" s="94" t="s">
        <v>241</v>
      </c>
      <c r="AD2" s="94"/>
      <c r="AE2" s="94"/>
      <c r="AF2" s="94"/>
    </row>
    <row r="3" spans="3:32" ht="16" customHeight="1">
      <c r="C3" s="34" t="s">
        <v>250</v>
      </c>
      <c r="D3" s="34" t="s">
        <v>251</v>
      </c>
      <c r="E3" s="128"/>
      <c r="F3" s="128"/>
      <c r="I3" s="35" t="s">
        <v>244</v>
      </c>
      <c r="J3" s="113" t="s">
        <v>245</v>
      </c>
      <c r="K3" s="112"/>
      <c r="L3" s="112"/>
      <c r="M3" s="112"/>
      <c r="N3" s="112"/>
      <c r="O3" s="112"/>
      <c r="P3" s="112"/>
      <c r="Q3" s="79"/>
      <c r="R3" s="79"/>
      <c r="S3" s="79"/>
      <c r="AA3" s="94" t="s">
        <v>240</v>
      </c>
      <c r="AB3" s="94">
        <v>500</v>
      </c>
      <c r="AC3" s="94" t="s">
        <v>242</v>
      </c>
      <c r="AD3" s="94"/>
      <c r="AE3" s="94"/>
      <c r="AF3" s="94"/>
    </row>
    <row r="4" spans="3:32" ht="15">
      <c r="C4" s="34"/>
      <c r="D4" s="34"/>
      <c r="E4" s="36"/>
      <c r="F4" s="74"/>
      <c r="AA4" s="94" t="s">
        <v>236</v>
      </c>
      <c r="AB4" s="94">
        <v>750</v>
      </c>
      <c r="AC4" s="94" t="s">
        <v>241</v>
      </c>
      <c r="AD4" s="94"/>
      <c r="AE4" s="94"/>
      <c r="AF4" s="94"/>
    </row>
    <row r="5" spans="2:21" ht="39">
      <c r="B5" s="1" t="s">
        <v>0</v>
      </c>
      <c r="C5" s="1" t="s">
        <v>9</v>
      </c>
      <c r="D5" s="1" t="s">
        <v>231</v>
      </c>
      <c r="E5" s="2" t="s">
        <v>199</v>
      </c>
      <c r="F5" s="8" t="s">
        <v>1</v>
      </c>
      <c r="G5" s="5" t="s">
        <v>141</v>
      </c>
      <c r="H5" s="2" t="s">
        <v>38</v>
      </c>
      <c r="I5" s="2" t="s">
        <v>43</v>
      </c>
      <c r="J5" s="238" t="s">
        <v>84</v>
      </c>
      <c r="K5" s="238"/>
      <c r="L5" s="25"/>
      <c r="M5" s="2" t="s">
        <v>2</v>
      </c>
      <c r="N5" s="2" t="s">
        <v>2</v>
      </c>
      <c r="O5" s="2" t="s">
        <v>142</v>
      </c>
      <c r="P5" s="2" t="s">
        <v>230</v>
      </c>
      <c r="Q5" s="2" t="s">
        <v>253</v>
      </c>
      <c r="R5" s="77" t="s">
        <v>254</v>
      </c>
      <c r="S5" s="78">
        <f>SUM(P:P)</f>
        <v>0</v>
      </c>
      <c r="T5" s="37"/>
      <c r="U5" s="82" t="s">
        <v>252</v>
      </c>
    </row>
    <row r="6" spans="2:21" ht="28" customHeight="1">
      <c r="B6" s="252" t="s">
        <v>247</v>
      </c>
      <c r="C6" s="252"/>
      <c r="D6" s="252"/>
      <c r="E6" s="252"/>
      <c r="F6" s="252"/>
      <c r="G6" s="252"/>
      <c r="H6" s="252"/>
      <c r="I6" s="252"/>
      <c r="J6" s="252"/>
      <c r="K6" s="252"/>
      <c r="L6" s="252"/>
      <c r="M6" s="252"/>
      <c r="N6" s="252"/>
      <c r="O6" s="252"/>
      <c r="P6" s="252"/>
      <c r="Q6" s="80">
        <f>SUMIF(D7:D38,AA1,P7:P38)</f>
        <v>0</v>
      </c>
      <c r="R6" s="86"/>
      <c r="S6" s="86"/>
      <c r="T6" s="37"/>
      <c r="U6" s="83" t="str">
        <f>IF(AND(COUNTA(N7:N38)&gt;0,Q6&lt;AB1),CONCATENATE("Min. order value for this brand is ","EUR ",AB1),"")</f>
        <v/>
      </c>
    </row>
    <row r="7" spans="2:21" ht="34" customHeight="1">
      <c r="B7" s="155"/>
      <c r="C7" s="138" t="s">
        <v>7</v>
      </c>
      <c r="D7" s="26" t="s">
        <v>233</v>
      </c>
      <c r="E7" s="245" t="s">
        <v>5</v>
      </c>
      <c r="F7" s="172" t="s">
        <v>34</v>
      </c>
      <c r="G7" s="21">
        <v>50</v>
      </c>
      <c r="H7" s="38" t="s">
        <v>39</v>
      </c>
      <c r="I7" s="38" t="s">
        <v>200</v>
      </c>
      <c r="J7" s="132"/>
      <c r="K7" s="133"/>
      <c r="L7" s="39"/>
      <c r="M7" s="129">
        <v>1</v>
      </c>
      <c r="N7" s="90"/>
      <c r="O7" s="21">
        <v>125</v>
      </c>
      <c r="P7" s="6" t="str">
        <f aca="true" t="shared" si="0" ref="P7:P38">IF(N7&gt;0,N7*G7,"")</f>
        <v/>
      </c>
      <c r="Q7" s="15"/>
      <c r="R7" s="15"/>
      <c r="S7" s="15"/>
      <c r="T7" s="40"/>
      <c r="U7" s="140"/>
    </row>
    <row r="8" spans="2:21" ht="34" customHeight="1">
      <c r="B8" s="241"/>
      <c r="C8" s="251"/>
      <c r="D8" s="4" t="s">
        <v>233</v>
      </c>
      <c r="E8" s="246"/>
      <c r="F8" s="173"/>
      <c r="G8" s="21">
        <v>68</v>
      </c>
      <c r="H8" s="38" t="s">
        <v>40</v>
      </c>
      <c r="I8" s="38" t="s">
        <v>201</v>
      </c>
      <c r="J8" s="134"/>
      <c r="K8" s="135"/>
      <c r="L8" s="39"/>
      <c r="M8" s="130"/>
      <c r="N8" s="91"/>
      <c r="O8" s="21">
        <v>170</v>
      </c>
      <c r="P8" s="6" t="str">
        <f t="shared" si="0"/>
        <v/>
      </c>
      <c r="Q8" s="15"/>
      <c r="R8" s="15"/>
      <c r="S8" s="15"/>
      <c r="T8" s="40"/>
      <c r="U8" s="175"/>
    </row>
    <row r="9" spans="2:21" ht="34" customHeight="1">
      <c r="B9" s="156"/>
      <c r="C9" s="139"/>
      <c r="D9" s="3" t="s">
        <v>233</v>
      </c>
      <c r="E9" s="247"/>
      <c r="F9" s="174"/>
      <c r="G9" s="21">
        <v>85</v>
      </c>
      <c r="H9" s="38" t="s">
        <v>41</v>
      </c>
      <c r="I9" s="38" t="s">
        <v>202</v>
      </c>
      <c r="J9" s="136"/>
      <c r="K9" s="137"/>
      <c r="L9" s="39"/>
      <c r="M9" s="131"/>
      <c r="N9" s="91"/>
      <c r="O9" s="21">
        <v>213</v>
      </c>
      <c r="P9" s="6" t="str">
        <f t="shared" si="0"/>
        <v/>
      </c>
      <c r="Q9" s="15"/>
      <c r="R9" s="15"/>
      <c r="S9" s="15"/>
      <c r="T9" s="40"/>
      <c r="U9" s="141"/>
    </row>
    <row r="10" spans="2:21" ht="34" customHeight="1">
      <c r="B10" s="155"/>
      <c r="C10" s="138" t="s">
        <v>8</v>
      </c>
      <c r="D10" s="26" t="s">
        <v>233</v>
      </c>
      <c r="E10" s="245" t="s">
        <v>6</v>
      </c>
      <c r="F10" s="172" t="s">
        <v>34</v>
      </c>
      <c r="G10" s="21">
        <v>50</v>
      </c>
      <c r="H10" s="38" t="s">
        <v>39</v>
      </c>
      <c r="I10" s="38" t="s">
        <v>200</v>
      </c>
      <c r="J10" s="132"/>
      <c r="K10" s="133"/>
      <c r="L10" s="39"/>
      <c r="M10" s="129">
        <v>1</v>
      </c>
      <c r="N10" s="91"/>
      <c r="O10" s="21">
        <v>125</v>
      </c>
      <c r="P10" s="6" t="str">
        <f t="shared" si="0"/>
        <v/>
      </c>
      <c r="Q10" s="15"/>
      <c r="R10" s="15"/>
      <c r="S10" s="15"/>
      <c r="T10" s="40"/>
      <c r="U10" s="140"/>
    </row>
    <row r="11" spans="2:21" ht="34" customHeight="1">
      <c r="B11" s="241"/>
      <c r="C11" s="251"/>
      <c r="D11" s="4" t="s">
        <v>233</v>
      </c>
      <c r="E11" s="246"/>
      <c r="F11" s="173"/>
      <c r="G11" s="22">
        <v>68</v>
      </c>
      <c r="H11" s="41" t="s">
        <v>40</v>
      </c>
      <c r="I11" s="41" t="s">
        <v>201</v>
      </c>
      <c r="J11" s="134"/>
      <c r="K11" s="135"/>
      <c r="L11" s="39"/>
      <c r="M11" s="130"/>
      <c r="N11" s="92"/>
      <c r="O11" s="22">
        <v>170</v>
      </c>
      <c r="P11" s="6" t="str">
        <f t="shared" si="0"/>
        <v/>
      </c>
      <c r="Q11" s="15"/>
      <c r="R11" s="15"/>
      <c r="S11" s="15"/>
      <c r="T11" s="40"/>
      <c r="U11" s="175"/>
    </row>
    <row r="12" spans="2:21" ht="34" customHeight="1">
      <c r="B12" s="156"/>
      <c r="C12" s="139"/>
      <c r="D12" s="3" t="s">
        <v>233</v>
      </c>
      <c r="E12" s="247"/>
      <c r="F12" s="174"/>
      <c r="G12" s="23">
        <v>85</v>
      </c>
      <c r="H12" s="38" t="s">
        <v>41</v>
      </c>
      <c r="I12" s="38" t="s">
        <v>202</v>
      </c>
      <c r="J12" s="136"/>
      <c r="K12" s="137"/>
      <c r="L12" s="39"/>
      <c r="M12" s="131"/>
      <c r="N12" s="90"/>
      <c r="O12" s="23">
        <v>213</v>
      </c>
      <c r="P12" s="6" t="str">
        <f t="shared" si="0"/>
        <v/>
      </c>
      <c r="Q12" s="15"/>
      <c r="R12" s="15"/>
      <c r="S12" s="15"/>
      <c r="T12" s="40"/>
      <c r="U12" s="141"/>
    </row>
    <row r="13" spans="2:21" ht="34" customHeight="1">
      <c r="B13" s="155"/>
      <c r="C13" s="242" t="s">
        <v>10</v>
      </c>
      <c r="D13" s="26" t="s">
        <v>233</v>
      </c>
      <c r="E13" s="245" t="s">
        <v>11</v>
      </c>
      <c r="F13" s="172" t="s">
        <v>34</v>
      </c>
      <c r="G13" s="23">
        <v>50</v>
      </c>
      <c r="H13" s="38" t="s">
        <v>39</v>
      </c>
      <c r="I13" s="38" t="s">
        <v>200</v>
      </c>
      <c r="J13" s="132"/>
      <c r="K13" s="133"/>
      <c r="L13" s="39"/>
      <c r="M13" s="129">
        <v>1</v>
      </c>
      <c r="N13" s="90"/>
      <c r="O13" s="23">
        <v>125</v>
      </c>
      <c r="P13" s="6" t="str">
        <f t="shared" si="0"/>
        <v/>
      </c>
      <c r="Q13" s="15"/>
      <c r="R13" s="15"/>
      <c r="S13" s="15"/>
      <c r="T13" s="40"/>
      <c r="U13" s="84"/>
    </row>
    <row r="14" spans="2:21" ht="34" customHeight="1">
      <c r="B14" s="241"/>
      <c r="C14" s="243"/>
      <c r="D14" s="4" t="s">
        <v>233</v>
      </c>
      <c r="E14" s="246"/>
      <c r="F14" s="173"/>
      <c r="G14" s="23">
        <v>68</v>
      </c>
      <c r="H14" s="38" t="s">
        <v>40</v>
      </c>
      <c r="I14" s="38" t="s">
        <v>201</v>
      </c>
      <c r="J14" s="134"/>
      <c r="K14" s="135"/>
      <c r="L14" s="39"/>
      <c r="M14" s="130"/>
      <c r="N14" s="90"/>
      <c r="O14" s="23">
        <v>170</v>
      </c>
      <c r="P14" s="6" t="str">
        <f t="shared" si="0"/>
        <v/>
      </c>
      <c r="Q14" s="15"/>
      <c r="R14" s="15"/>
      <c r="S14" s="15"/>
      <c r="T14" s="40"/>
      <c r="U14" s="85"/>
    </row>
    <row r="15" spans="2:21" ht="34" customHeight="1">
      <c r="B15" s="156"/>
      <c r="C15" s="244"/>
      <c r="D15" s="3" t="s">
        <v>233</v>
      </c>
      <c r="E15" s="247"/>
      <c r="F15" s="174"/>
      <c r="G15" s="23">
        <v>85</v>
      </c>
      <c r="H15" s="38" t="s">
        <v>41</v>
      </c>
      <c r="I15" s="38" t="s">
        <v>202</v>
      </c>
      <c r="J15" s="136"/>
      <c r="K15" s="137"/>
      <c r="L15" s="39"/>
      <c r="M15" s="131"/>
      <c r="N15" s="90"/>
      <c r="O15" s="23">
        <v>213</v>
      </c>
      <c r="P15" s="6" t="str">
        <f t="shared" si="0"/>
        <v/>
      </c>
      <c r="Q15" s="15"/>
      <c r="R15" s="15"/>
      <c r="S15" s="15"/>
      <c r="T15" s="40"/>
      <c r="U15" s="16"/>
    </row>
    <row r="16" spans="2:21" ht="34" customHeight="1">
      <c r="B16" s="155"/>
      <c r="C16" s="248" t="s">
        <v>13</v>
      </c>
      <c r="D16" s="26" t="s">
        <v>233</v>
      </c>
      <c r="E16" s="245" t="s">
        <v>12</v>
      </c>
      <c r="F16" s="172" t="s">
        <v>34</v>
      </c>
      <c r="G16" s="23">
        <v>50</v>
      </c>
      <c r="H16" s="38" t="s">
        <v>39</v>
      </c>
      <c r="I16" s="38" t="s">
        <v>200</v>
      </c>
      <c r="J16" s="132"/>
      <c r="K16" s="133"/>
      <c r="L16" s="39"/>
      <c r="M16" s="129">
        <v>1</v>
      </c>
      <c r="N16" s="90"/>
      <c r="O16" s="23">
        <v>125</v>
      </c>
      <c r="P16" s="6" t="str">
        <f t="shared" si="0"/>
        <v/>
      </c>
      <c r="Q16" s="15"/>
      <c r="R16" s="15"/>
      <c r="S16" s="15"/>
      <c r="T16" s="40"/>
      <c r="U16" s="140"/>
    </row>
    <row r="17" spans="2:21" ht="34" customHeight="1">
      <c r="B17" s="241"/>
      <c r="C17" s="249"/>
      <c r="D17" s="4" t="s">
        <v>233</v>
      </c>
      <c r="E17" s="246"/>
      <c r="F17" s="173"/>
      <c r="G17" s="23">
        <v>68</v>
      </c>
      <c r="H17" s="38" t="s">
        <v>40</v>
      </c>
      <c r="I17" s="38" t="s">
        <v>201</v>
      </c>
      <c r="J17" s="134"/>
      <c r="K17" s="135"/>
      <c r="L17" s="39"/>
      <c r="M17" s="130"/>
      <c r="N17" s="90"/>
      <c r="O17" s="23">
        <v>170</v>
      </c>
      <c r="P17" s="6" t="str">
        <f t="shared" si="0"/>
        <v/>
      </c>
      <c r="Q17" s="15"/>
      <c r="R17" s="15"/>
      <c r="S17" s="15"/>
      <c r="T17" s="40"/>
      <c r="U17" s="175"/>
    </row>
    <row r="18" spans="2:21" ht="34" customHeight="1">
      <c r="B18" s="156"/>
      <c r="C18" s="250"/>
      <c r="D18" s="3" t="s">
        <v>233</v>
      </c>
      <c r="E18" s="247"/>
      <c r="F18" s="174"/>
      <c r="G18" s="23">
        <v>85</v>
      </c>
      <c r="H18" s="38" t="s">
        <v>41</v>
      </c>
      <c r="I18" s="38" t="s">
        <v>202</v>
      </c>
      <c r="J18" s="136"/>
      <c r="K18" s="137"/>
      <c r="L18" s="39"/>
      <c r="M18" s="131"/>
      <c r="N18" s="90"/>
      <c r="O18" s="23">
        <v>213</v>
      </c>
      <c r="P18" s="6" t="str">
        <f t="shared" si="0"/>
        <v/>
      </c>
      <c r="Q18" s="15"/>
      <c r="R18" s="15"/>
      <c r="S18" s="15"/>
      <c r="T18" s="40"/>
      <c r="U18" s="141"/>
    </row>
    <row r="19" spans="2:21" ht="102" customHeight="1">
      <c r="B19" s="42"/>
      <c r="C19" s="1" t="s">
        <v>14</v>
      </c>
      <c r="D19" s="27" t="s">
        <v>233</v>
      </c>
      <c r="E19" s="13" t="s">
        <v>18</v>
      </c>
      <c r="F19" s="75" t="s">
        <v>35</v>
      </c>
      <c r="G19" s="23">
        <v>22</v>
      </c>
      <c r="H19" s="38" t="s">
        <v>39</v>
      </c>
      <c r="I19" s="38" t="s">
        <v>203</v>
      </c>
      <c r="J19" s="192"/>
      <c r="K19" s="192"/>
      <c r="L19" s="39"/>
      <c r="M19" s="43">
        <v>1</v>
      </c>
      <c r="N19" s="90"/>
      <c r="O19" s="23">
        <v>43</v>
      </c>
      <c r="P19" s="6" t="str">
        <f t="shared" si="0"/>
        <v/>
      </c>
      <c r="Q19" s="15"/>
      <c r="R19" s="15"/>
      <c r="S19" s="15"/>
      <c r="T19" s="40"/>
      <c r="U19" s="10"/>
    </row>
    <row r="20" spans="2:21" ht="102" customHeight="1">
      <c r="B20" s="42"/>
      <c r="C20" s="1" t="s">
        <v>15</v>
      </c>
      <c r="D20" s="27" t="s">
        <v>233</v>
      </c>
      <c r="E20" s="13" t="s">
        <v>19</v>
      </c>
      <c r="F20" s="75" t="s">
        <v>35</v>
      </c>
      <c r="G20" s="23">
        <v>39</v>
      </c>
      <c r="H20" s="38" t="s">
        <v>40</v>
      </c>
      <c r="I20" s="38" t="s">
        <v>204</v>
      </c>
      <c r="J20" s="192"/>
      <c r="K20" s="192"/>
      <c r="L20" s="39"/>
      <c r="M20" s="43">
        <v>1</v>
      </c>
      <c r="N20" s="90"/>
      <c r="O20" s="23">
        <v>78</v>
      </c>
      <c r="P20" s="6" t="str">
        <f t="shared" si="0"/>
        <v/>
      </c>
      <c r="Q20" s="15"/>
      <c r="R20" s="15"/>
      <c r="S20" s="15"/>
      <c r="T20" s="40"/>
      <c r="U20" s="10"/>
    </row>
    <row r="21" spans="2:21" ht="102" customHeight="1">
      <c r="B21" s="42"/>
      <c r="C21" s="1" t="s">
        <v>16</v>
      </c>
      <c r="D21" s="27" t="s">
        <v>233</v>
      </c>
      <c r="E21" s="13" t="s">
        <v>20</v>
      </c>
      <c r="F21" s="75" t="s">
        <v>35</v>
      </c>
      <c r="G21" s="23">
        <v>60</v>
      </c>
      <c r="H21" s="38" t="s">
        <v>41</v>
      </c>
      <c r="I21" s="38" t="s">
        <v>205</v>
      </c>
      <c r="J21" s="192"/>
      <c r="K21" s="192"/>
      <c r="L21" s="39"/>
      <c r="M21" s="43">
        <v>1</v>
      </c>
      <c r="N21" s="90"/>
      <c r="O21" s="23">
        <v>150</v>
      </c>
      <c r="P21" s="6" t="str">
        <f t="shared" si="0"/>
        <v/>
      </c>
      <c r="Q21" s="15"/>
      <c r="R21" s="15"/>
      <c r="S21" s="15"/>
      <c r="T21" s="40"/>
      <c r="U21" s="10"/>
    </row>
    <row r="22" spans="2:21" ht="102" customHeight="1">
      <c r="B22" s="42"/>
      <c r="C22" s="1" t="s">
        <v>17</v>
      </c>
      <c r="D22" s="27" t="s">
        <v>233</v>
      </c>
      <c r="E22" s="13" t="s">
        <v>21</v>
      </c>
      <c r="F22" s="75" t="s">
        <v>35</v>
      </c>
      <c r="G22" s="23">
        <v>38</v>
      </c>
      <c r="H22" s="38" t="s">
        <v>44</v>
      </c>
      <c r="I22" s="38" t="s">
        <v>206</v>
      </c>
      <c r="J22" s="192"/>
      <c r="K22" s="192"/>
      <c r="L22" s="39"/>
      <c r="M22" s="43">
        <v>1</v>
      </c>
      <c r="N22" s="90"/>
      <c r="O22" s="23">
        <v>95</v>
      </c>
      <c r="P22" s="6" t="str">
        <f t="shared" si="0"/>
        <v/>
      </c>
      <c r="Q22" s="15"/>
      <c r="R22" s="15"/>
      <c r="S22" s="15"/>
      <c r="T22" s="40"/>
      <c r="U22" s="10"/>
    </row>
    <row r="23" spans="2:21" ht="102" customHeight="1">
      <c r="B23" s="42"/>
      <c r="C23" s="1" t="s">
        <v>22</v>
      </c>
      <c r="D23" s="27" t="s">
        <v>233</v>
      </c>
      <c r="E23" s="13" t="s">
        <v>23</v>
      </c>
      <c r="F23" s="75" t="s">
        <v>36</v>
      </c>
      <c r="G23" s="23">
        <v>61</v>
      </c>
      <c r="H23" s="13"/>
      <c r="I23" s="38" t="s">
        <v>207</v>
      </c>
      <c r="J23" s="192"/>
      <c r="K23" s="192"/>
      <c r="L23" s="39"/>
      <c r="M23" s="43">
        <v>1</v>
      </c>
      <c r="N23" s="90"/>
      <c r="O23" s="23" t="s">
        <v>45</v>
      </c>
      <c r="P23" s="6" t="str">
        <f t="shared" si="0"/>
        <v/>
      </c>
      <c r="Q23" s="15"/>
      <c r="R23" s="15"/>
      <c r="S23" s="15"/>
      <c r="T23" s="40"/>
      <c r="U23" s="10"/>
    </row>
    <row r="24" spans="2:21" ht="102" customHeight="1">
      <c r="B24" s="42"/>
      <c r="C24" s="1" t="s">
        <v>24</v>
      </c>
      <c r="D24" s="27" t="s">
        <v>233</v>
      </c>
      <c r="E24" s="13" t="s">
        <v>27</v>
      </c>
      <c r="F24" s="75" t="s">
        <v>37</v>
      </c>
      <c r="G24" s="24">
        <v>44</v>
      </c>
      <c r="H24" s="13"/>
      <c r="I24" s="38" t="s">
        <v>208</v>
      </c>
      <c r="J24" s="192"/>
      <c r="K24" s="192"/>
      <c r="L24" s="39"/>
      <c r="M24" s="43">
        <v>1</v>
      </c>
      <c r="N24" s="90"/>
      <c r="O24" s="24">
        <v>87</v>
      </c>
      <c r="P24" s="6" t="str">
        <f t="shared" si="0"/>
        <v/>
      </c>
      <c r="Q24" s="15"/>
      <c r="R24" s="15"/>
      <c r="S24" s="15"/>
      <c r="T24" s="40"/>
      <c r="U24" s="10"/>
    </row>
    <row r="25" spans="2:21" ht="102" customHeight="1">
      <c r="B25" s="42"/>
      <c r="C25" s="1" t="s">
        <v>25</v>
      </c>
      <c r="D25" s="27" t="s">
        <v>233</v>
      </c>
      <c r="E25" s="13" t="s">
        <v>27</v>
      </c>
      <c r="F25" s="75" t="s">
        <v>37</v>
      </c>
      <c r="G25" s="24">
        <v>61</v>
      </c>
      <c r="H25" s="13"/>
      <c r="I25" s="38" t="s">
        <v>209</v>
      </c>
      <c r="J25" s="192"/>
      <c r="K25" s="192"/>
      <c r="L25" s="39"/>
      <c r="M25" s="43">
        <v>1</v>
      </c>
      <c r="N25" s="90"/>
      <c r="O25" s="24">
        <v>121</v>
      </c>
      <c r="P25" s="6" t="str">
        <f t="shared" si="0"/>
        <v/>
      </c>
      <c r="Q25" s="15"/>
      <c r="R25" s="15"/>
      <c r="S25" s="15"/>
      <c r="T25" s="40"/>
      <c r="U25" s="10"/>
    </row>
    <row r="26" spans="2:21" ht="102" customHeight="1">
      <c r="B26" s="42"/>
      <c r="C26" s="1" t="s">
        <v>26</v>
      </c>
      <c r="D26" s="27" t="s">
        <v>233</v>
      </c>
      <c r="E26" s="13" t="s">
        <v>27</v>
      </c>
      <c r="F26" s="75" t="s">
        <v>37</v>
      </c>
      <c r="G26" s="24">
        <v>70</v>
      </c>
      <c r="H26" s="13"/>
      <c r="I26" s="38" t="s">
        <v>209</v>
      </c>
      <c r="J26" s="192"/>
      <c r="K26" s="192"/>
      <c r="L26" s="39"/>
      <c r="M26" s="43">
        <v>1</v>
      </c>
      <c r="N26" s="90"/>
      <c r="O26" s="24">
        <v>138</v>
      </c>
      <c r="P26" s="6" t="str">
        <f t="shared" si="0"/>
        <v/>
      </c>
      <c r="Q26" s="15"/>
      <c r="R26" s="15"/>
      <c r="S26" s="15"/>
      <c r="T26" s="40"/>
      <c r="U26" s="10"/>
    </row>
    <row r="27" spans="2:21" ht="102" customHeight="1">
      <c r="B27" s="42"/>
      <c r="C27" s="1" t="s">
        <v>29</v>
      </c>
      <c r="D27" s="27" t="s">
        <v>233</v>
      </c>
      <c r="E27" s="10" t="s">
        <v>28</v>
      </c>
      <c r="F27" s="76" t="s">
        <v>42</v>
      </c>
      <c r="G27" s="24">
        <v>22</v>
      </c>
      <c r="H27" s="13"/>
      <c r="I27" s="38" t="s">
        <v>210</v>
      </c>
      <c r="J27" s="180"/>
      <c r="K27" s="180"/>
      <c r="L27" s="45"/>
      <c r="M27" s="46">
        <v>1</v>
      </c>
      <c r="N27" s="90"/>
      <c r="O27" s="24">
        <v>35</v>
      </c>
      <c r="P27" s="6" t="str">
        <f t="shared" si="0"/>
        <v/>
      </c>
      <c r="Q27" s="15"/>
      <c r="R27" s="15"/>
      <c r="S27" s="15"/>
      <c r="T27" s="40"/>
      <c r="U27" s="10"/>
    </row>
    <row r="28" spans="2:21" ht="102" customHeight="1">
      <c r="B28" s="42"/>
      <c r="C28" s="1" t="s">
        <v>31</v>
      </c>
      <c r="D28" s="27" t="s">
        <v>233</v>
      </c>
      <c r="E28" s="10" t="s">
        <v>30</v>
      </c>
      <c r="F28" s="76" t="s">
        <v>42</v>
      </c>
      <c r="G28" s="24">
        <v>30</v>
      </c>
      <c r="H28" s="13"/>
      <c r="I28" s="38" t="s">
        <v>211</v>
      </c>
      <c r="J28" s="180"/>
      <c r="K28" s="180"/>
      <c r="L28" s="45"/>
      <c r="M28" s="46">
        <v>1</v>
      </c>
      <c r="N28" s="90"/>
      <c r="O28" s="24">
        <v>44</v>
      </c>
      <c r="P28" s="6" t="str">
        <f t="shared" si="0"/>
        <v/>
      </c>
      <c r="Q28" s="15"/>
      <c r="R28" s="15"/>
      <c r="S28" s="15"/>
      <c r="T28" s="40"/>
      <c r="U28" s="10"/>
    </row>
    <row r="29" spans="2:21" ht="51" customHeight="1">
      <c r="B29" s="155"/>
      <c r="C29" s="138" t="s">
        <v>33</v>
      </c>
      <c r="D29" s="27" t="s">
        <v>233</v>
      </c>
      <c r="E29" s="140" t="s">
        <v>32</v>
      </c>
      <c r="F29" s="142" t="s">
        <v>46</v>
      </c>
      <c r="G29" s="24">
        <v>87</v>
      </c>
      <c r="H29" s="44" t="s">
        <v>39</v>
      </c>
      <c r="I29" s="13" t="s">
        <v>214</v>
      </c>
      <c r="J29" s="144"/>
      <c r="K29" s="145"/>
      <c r="L29" s="45"/>
      <c r="M29" s="117">
        <v>1</v>
      </c>
      <c r="N29" s="90"/>
      <c r="O29" s="24">
        <v>173</v>
      </c>
      <c r="P29" s="6" t="str">
        <f t="shared" si="0"/>
        <v/>
      </c>
      <c r="Q29" s="15"/>
      <c r="R29" s="15"/>
      <c r="S29" s="15"/>
      <c r="T29" s="40"/>
      <c r="U29" s="140"/>
    </row>
    <row r="30" spans="2:21" ht="51" customHeight="1">
      <c r="B30" s="156"/>
      <c r="C30" s="139"/>
      <c r="D30" s="27" t="s">
        <v>233</v>
      </c>
      <c r="E30" s="141"/>
      <c r="F30" s="143"/>
      <c r="G30" s="24">
        <v>130</v>
      </c>
      <c r="H30" s="44" t="s">
        <v>41</v>
      </c>
      <c r="I30" s="13" t="s">
        <v>215</v>
      </c>
      <c r="J30" s="146"/>
      <c r="K30" s="147"/>
      <c r="L30" s="45"/>
      <c r="M30" s="119"/>
      <c r="N30" s="90"/>
      <c r="O30" s="24">
        <v>259</v>
      </c>
      <c r="P30" s="6" t="str">
        <f t="shared" si="0"/>
        <v/>
      </c>
      <c r="Q30" s="15"/>
      <c r="R30" s="15"/>
      <c r="S30" s="15"/>
      <c r="T30" s="40"/>
      <c r="U30" s="141"/>
    </row>
    <row r="31" spans="2:21" ht="102" customHeight="1">
      <c r="B31" s="42"/>
      <c r="C31" s="1" t="s">
        <v>47</v>
      </c>
      <c r="D31" s="27" t="s">
        <v>233</v>
      </c>
      <c r="E31" s="13" t="s">
        <v>48</v>
      </c>
      <c r="F31" s="9" t="s">
        <v>54</v>
      </c>
      <c r="G31" s="24">
        <v>104</v>
      </c>
      <c r="H31" s="13"/>
      <c r="I31" s="13" t="s">
        <v>216</v>
      </c>
      <c r="J31" s="235"/>
      <c r="K31" s="235"/>
      <c r="L31" s="14"/>
      <c r="M31" s="46">
        <v>1</v>
      </c>
      <c r="N31" s="90"/>
      <c r="O31" s="24">
        <v>207</v>
      </c>
      <c r="P31" s="6" t="str">
        <f t="shared" si="0"/>
        <v/>
      </c>
      <c r="Q31" s="15"/>
      <c r="R31" s="15"/>
      <c r="S31" s="15"/>
      <c r="T31" s="40"/>
      <c r="U31" s="10"/>
    </row>
    <row r="32" spans="2:21" ht="102" customHeight="1">
      <c r="B32" s="42"/>
      <c r="C32" s="1" t="s">
        <v>50</v>
      </c>
      <c r="D32" s="27" t="s">
        <v>233</v>
      </c>
      <c r="E32" s="13" t="s">
        <v>51</v>
      </c>
      <c r="F32" s="9" t="s">
        <v>49</v>
      </c>
      <c r="G32" s="24">
        <v>95</v>
      </c>
      <c r="H32" s="13"/>
      <c r="I32" s="13" t="s">
        <v>217</v>
      </c>
      <c r="J32" s="235"/>
      <c r="K32" s="235"/>
      <c r="L32" s="14"/>
      <c r="M32" s="46">
        <v>1</v>
      </c>
      <c r="N32" s="90"/>
      <c r="O32" s="24">
        <v>189</v>
      </c>
      <c r="P32" s="6" t="str">
        <f t="shared" si="0"/>
        <v/>
      </c>
      <c r="Q32" s="15"/>
      <c r="R32" s="15"/>
      <c r="S32" s="15"/>
      <c r="T32" s="40"/>
      <c r="U32" s="10"/>
    </row>
    <row r="33" spans="2:21" ht="102" customHeight="1">
      <c r="B33" s="42"/>
      <c r="C33" s="1" t="s">
        <v>52</v>
      </c>
      <c r="D33" s="27" t="s">
        <v>233</v>
      </c>
      <c r="E33" s="13" t="s">
        <v>51</v>
      </c>
      <c r="F33" s="9" t="s">
        <v>55</v>
      </c>
      <c r="G33" s="24">
        <v>95</v>
      </c>
      <c r="H33" s="13"/>
      <c r="I33" s="13" t="s">
        <v>217</v>
      </c>
      <c r="J33" s="235"/>
      <c r="K33" s="235"/>
      <c r="L33" s="14"/>
      <c r="M33" s="46">
        <v>1</v>
      </c>
      <c r="N33" s="90"/>
      <c r="O33" s="24">
        <v>189</v>
      </c>
      <c r="P33" s="6" t="str">
        <f t="shared" si="0"/>
        <v/>
      </c>
      <c r="Q33" s="15"/>
      <c r="R33" s="15"/>
      <c r="S33" s="15"/>
      <c r="T33" s="40"/>
      <c r="U33" s="10"/>
    </row>
    <row r="34" spans="2:21" ht="102" customHeight="1">
      <c r="B34" s="42"/>
      <c r="C34" s="1" t="s">
        <v>53</v>
      </c>
      <c r="D34" s="27" t="s">
        <v>233</v>
      </c>
      <c r="E34" s="13" t="s">
        <v>51</v>
      </c>
      <c r="F34" s="9" t="s">
        <v>54</v>
      </c>
      <c r="G34" s="24">
        <v>95</v>
      </c>
      <c r="H34" s="13"/>
      <c r="I34" s="13" t="s">
        <v>217</v>
      </c>
      <c r="J34" s="235"/>
      <c r="K34" s="235"/>
      <c r="L34" s="14"/>
      <c r="M34" s="46">
        <v>1</v>
      </c>
      <c r="N34" s="90"/>
      <c r="O34" s="24">
        <v>189</v>
      </c>
      <c r="P34" s="6" t="str">
        <f t="shared" si="0"/>
        <v/>
      </c>
      <c r="Q34" s="15"/>
      <c r="R34" s="15"/>
      <c r="S34" s="15"/>
      <c r="T34" s="40"/>
      <c r="U34" s="10"/>
    </row>
    <row r="35" spans="2:21" ht="102" customHeight="1">
      <c r="B35" s="42"/>
      <c r="C35" s="1" t="s">
        <v>57</v>
      </c>
      <c r="D35" s="27" t="s">
        <v>233</v>
      </c>
      <c r="E35" s="13" t="s">
        <v>58</v>
      </c>
      <c r="F35" s="9" t="s">
        <v>60</v>
      </c>
      <c r="G35" s="24">
        <v>35</v>
      </c>
      <c r="H35" s="13"/>
      <c r="I35" s="13" t="s">
        <v>212</v>
      </c>
      <c r="J35" s="235"/>
      <c r="K35" s="235"/>
      <c r="L35" s="14"/>
      <c r="M35" s="46">
        <v>1</v>
      </c>
      <c r="N35" s="90"/>
      <c r="O35" s="24">
        <v>52</v>
      </c>
      <c r="P35" s="6" t="str">
        <f t="shared" si="0"/>
        <v/>
      </c>
      <c r="Q35" s="15"/>
      <c r="R35" s="15"/>
      <c r="S35" s="15"/>
      <c r="T35" s="40"/>
      <c r="U35" s="10"/>
    </row>
    <row r="36" spans="2:21" ht="102" customHeight="1">
      <c r="B36" s="42"/>
      <c r="C36" s="1" t="s">
        <v>56</v>
      </c>
      <c r="D36" s="27" t="s">
        <v>233</v>
      </c>
      <c r="E36" s="13" t="s">
        <v>59</v>
      </c>
      <c r="F36" s="9" t="s">
        <v>61</v>
      </c>
      <c r="G36" s="24">
        <v>61</v>
      </c>
      <c r="H36" s="13"/>
      <c r="I36" s="13" t="s">
        <v>213</v>
      </c>
      <c r="J36" s="235"/>
      <c r="K36" s="235"/>
      <c r="L36" s="14"/>
      <c r="M36" s="46">
        <v>1</v>
      </c>
      <c r="N36" s="90"/>
      <c r="O36" s="24">
        <v>87</v>
      </c>
      <c r="P36" s="6" t="str">
        <f t="shared" si="0"/>
        <v/>
      </c>
      <c r="Q36" s="15"/>
      <c r="R36" s="15"/>
      <c r="S36" s="15"/>
      <c r="T36" s="40"/>
      <c r="U36" s="10"/>
    </row>
    <row r="37" spans="2:21" ht="102" customHeight="1">
      <c r="B37" s="42"/>
      <c r="C37" s="2" t="s">
        <v>62</v>
      </c>
      <c r="D37" s="27" t="s">
        <v>233</v>
      </c>
      <c r="E37" s="13" t="s">
        <v>64</v>
      </c>
      <c r="F37" s="9" t="s">
        <v>66</v>
      </c>
      <c r="G37" s="24">
        <v>70</v>
      </c>
      <c r="H37" s="13"/>
      <c r="I37" s="13" t="s">
        <v>218</v>
      </c>
      <c r="J37" s="235"/>
      <c r="K37" s="235"/>
      <c r="L37" s="14"/>
      <c r="M37" s="46">
        <v>1</v>
      </c>
      <c r="N37" s="90"/>
      <c r="O37" s="24">
        <v>138</v>
      </c>
      <c r="P37" s="6" t="str">
        <f t="shared" si="0"/>
        <v/>
      </c>
      <c r="Q37" s="15"/>
      <c r="R37" s="15"/>
      <c r="S37" s="15"/>
      <c r="T37" s="40"/>
      <c r="U37" s="10"/>
    </row>
    <row r="38" spans="2:21" ht="102" customHeight="1">
      <c r="B38" s="42"/>
      <c r="C38" s="1" t="s">
        <v>63</v>
      </c>
      <c r="D38" s="27" t="s">
        <v>233</v>
      </c>
      <c r="E38" s="13" t="s">
        <v>65</v>
      </c>
      <c r="F38" s="9" t="s">
        <v>67</v>
      </c>
      <c r="G38" s="24">
        <v>80</v>
      </c>
      <c r="H38" s="13"/>
      <c r="I38" s="13" t="s">
        <v>219</v>
      </c>
      <c r="J38" s="235"/>
      <c r="K38" s="235"/>
      <c r="L38" s="12"/>
      <c r="M38" s="46">
        <v>1</v>
      </c>
      <c r="N38" s="90"/>
      <c r="O38" s="24">
        <v>159</v>
      </c>
      <c r="P38" s="6" t="str">
        <f t="shared" si="0"/>
        <v/>
      </c>
      <c r="Q38" s="15"/>
      <c r="R38" s="15"/>
      <c r="S38" s="15"/>
      <c r="T38" s="40"/>
      <c r="U38" s="10"/>
    </row>
    <row r="39" spans="2:21" ht="28" customHeight="1">
      <c r="B39" s="157" t="s">
        <v>237</v>
      </c>
      <c r="C39" s="158"/>
      <c r="D39" s="158"/>
      <c r="E39" s="158"/>
      <c r="F39" s="158"/>
      <c r="G39" s="158"/>
      <c r="H39" s="158"/>
      <c r="I39" s="158"/>
      <c r="J39" s="158"/>
      <c r="K39" s="158"/>
      <c r="L39" s="158"/>
      <c r="M39" s="158"/>
      <c r="N39" s="158"/>
      <c r="O39" s="158"/>
      <c r="P39" s="159"/>
      <c r="Q39" s="80">
        <f>SUMIF(D40:D69,AA2,P40:P69)</f>
        <v>0</v>
      </c>
      <c r="R39" s="86"/>
      <c r="S39" s="86"/>
      <c r="T39" s="40"/>
      <c r="U39" s="81" t="str">
        <f>IF(AND(COUNTA(N40:N69)&gt;0,Q39&lt;AB2),CONCATENATE("Min. order value for this brand is ","EUR ",AB2),"")</f>
        <v/>
      </c>
    </row>
    <row r="40" spans="2:21" ht="102" customHeight="1">
      <c r="B40" s="42"/>
      <c r="C40" s="1" t="s">
        <v>68</v>
      </c>
      <c r="D40" s="1" t="s">
        <v>234</v>
      </c>
      <c r="E40" s="13" t="s">
        <v>69</v>
      </c>
      <c r="F40" s="9" t="s">
        <v>70</v>
      </c>
      <c r="G40" s="24">
        <v>45</v>
      </c>
      <c r="H40" s="13"/>
      <c r="I40" s="13" t="s">
        <v>220</v>
      </c>
      <c r="J40" s="235"/>
      <c r="K40" s="235"/>
      <c r="L40" s="29"/>
      <c r="M40" s="46">
        <v>1</v>
      </c>
      <c r="N40" s="90"/>
      <c r="O40" s="24">
        <v>90</v>
      </c>
      <c r="P40" s="7" t="str">
        <f aca="true" t="shared" si="1" ref="P40:P69">IF(N40&gt;0,N40*G40,"")</f>
        <v/>
      </c>
      <c r="Q40" s="15"/>
      <c r="R40" s="15"/>
      <c r="S40" s="15"/>
      <c r="T40" s="40"/>
      <c r="U40" s="10"/>
    </row>
    <row r="41" spans="2:21" ht="102" customHeight="1">
      <c r="B41" s="42"/>
      <c r="C41" s="1" t="s">
        <v>71</v>
      </c>
      <c r="D41" s="1" t="s">
        <v>234</v>
      </c>
      <c r="E41" s="13" t="s">
        <v>69</v>
      </c>
      <c r="F41" s="9" t="s">
        <v>70</v>
      </c>
      <c r="G41" s="24">
        <v>45</v>
      </c>
      <c r="H41" s="13"/>
      <c r="I41" s="13" t="s">
        <v>221</v>
      </c>
      <c r="J41" s="235"/>
      <c r="K41" s="235"/>
      <c r="L41" s="14"/>
      <c r="M41" s="46">
        <v>1</v>
      </c>
      <c r="N41" s="90"/>
      <c r="O41" s="24">
        <v>90</v>
      </c>
      <c r="P41" s="6" t="str">
        <f t="shared" si="1"/>
        <v/>
      </c>
      <c r="Q41" s="15"/>
      <c r="R41" s="15"/>
      <c r="S41" s="15"/>
      <c r="T41" s="40"/>
      <c r="U41" s="10"/>
    </row>
    <row r="42" spans="2:21" ht="102" customHeight="1">
      <c r="B42" s="42"/>
      <c r="C42" s="20" t="s">
        <v>72</v>
      </c>
      <c r="D42" s="1" t="s">
        <v>234</v>
      </c>
      <c r="E42" s="13" t="s">
        <v>69</v>
      </c>
      <c r="F42" s="9" t="s">
        <v>70</v>
      </c>
      <c r="G42" s="24">
        <v>45</v>
      </c>
      <c r="H42" s="13"/>
      <c r="I42" s="13" t="s">
        <v>221</v>
      </c>
      <c r="J42" s="235"/>
      <c r="K42" s="235"/>
      <c r="L42" s="14"/>
      <c r="M42" s="46">
        <v>1</v>
      </c>
      <c r="N42" s="90"/>
      <c r="O42" s="24">
        <v>90</v>
      </c>
      <c r="P42" s="6" t="str">
        <f t="shared" si="1"/>
        <v/>
      </c>
      <c r="Q42" s="15"/>
      <c r="R42" s="15"/>
      <c r="S42" s="15"/>
      <c r="T42" s="40"/>
      <c r="U42" s="10"/>
    </row>
    <row r="43" spans="2:21" ht="102" customHeight="1">
      <c r="B43" s="42"/>
      <c r="C43" s="1" t="s">
        <v>73</v>
      </c>
      <c r="D43" s="1" t="s">
        <v>234</v>
      </c>
      <c r="E43" s="13" t="s">
        <v>69</v>
      </c>
      <c r="F43" s="9" t="s">
        <v>70</v>
      </c>
      <c r="G43" s="24">
        <v>45</v>
      </c>
      <c r="H43" s="13"/>
      <c r="I43" s="13" t="s">
        <v>221</v>
      </c>
      <c r="J43" s="235"/>
      <c r="K43" s="235"/>
      <c r="L43" s="14"/>
      <c r="M43" s="46">
        <v>1</v>
      </c>
      <c r="N43" s="90"/>
      <c r="O43" s="24">
        <v>90</v>
      </c>
      <c r="P43" s="6" t="str">
        <f t="shared" si="1"/>
        <v/>
      </c>
      <c r="Q43" s="15"/>
      <c r="R43" s="15"/>
      <c r="S43" s="15"/>
      <c r="T43" s="40"/>
      <c r="U43" s="10"/>
    </row>
    <row r="44" spans="2:21" ht="102" customHeight="1">
      <c r="B44" s="42"/>
      <c r="C44" s="1" t="s">
        <v>74</v>
      </c>
      <c r="D44" s="1" t="s">
        <v>234</v>
      </c>
      <c r="E44" s="13" t="s">
        <v>69</v>
      </c>
      <c r="F44" s="9" t="s">
        <v>70</v>
      </c>
      <c r="G44" s="24">
        <v>45</v>
      </c>
      <c r="H44" s="13"/>
      <c r="I44" s="13" t="s">
        <v>221</v>
      </c>
      <c r="J44" s="235"/>
      <c r="K44" s="235"/>
      <c r="L44" s="14"/>
      <c r="M44" s="46">
        <v>1</v>
      </c>
      <c r="N44" s="90"/>
      <c r="O44" s="24">
        <v>90</v>
      </c>
      <c r="P44" s="6" t="str">
        <f t="shared" si="1"/>
        <v/>
      </c>
      <c r="Q44" s="15"/>
      <c r="R44" s="15"/>
      <c r="S44" s="15"/>
      <c r="T44" s="40"/>
      <c r="U44" s="10"/>
    </row>
    <row r="45" spans="2:21" ht="102" customHeight="1">
      <c r="B45" s="42"/>
      <c r="C45" s="1" t="s">
        <v>75</v>
      </c>
      <c r="D45" s="1" t="s">
        <v>234</v>
      </c>
      <c r="E45" s="13" t="s">
        <v>69</v>
      </c>
      <c r="F45" s="9" t="s">
        <v>70</v>
      </c>
      <c r="G45" s="24">
        <v>45</v>
      </c>
      <c r="H45" s="13"/>
      <c r="I45" s="13" t="s">
        <v>221</v>
      </c>
      <c r="J45" s="235"/>
      <c r="K45" s="235"/>
      <c r="L45" s="14"/>
      <c r="M45" s="46">
        <v>1</v>
      </c>
      <c r="N45" s="90"/>
      <c r="O45" s="24">
        <v>90</v>
      </c>
      <c r="P45" s="6" t="str">
        <f t="shared" si="1"/>
        <v/>
      </c>
      <c r="Q45" s="15"/>
      <c r="R45" s="15"/>
      <c r="S45" s="15"/>
      <c r="T45" s="40"/>
      <c r="U45" s="10"/>
    </row>
    <row r="46" spans="2:21" ht="102" customHeight="1">
      <c r="B46" s="42"/>
      <c r="C46" s="1" t="s">
        <v>68</v>
      </c>
      <c r="D46" s="1" t="s">
        <v>234</v>
      </c>
      <c r="E46" s="13" t="s">
        <v>76</v>
      </c>
      <c r="F46" s="9" t="s">
        <v>70</v>
      </c>
      <c r="G46" s="24">
        <v>75</v>
      </c>
      <c r="H46" s="13"/>
      <c r="I46" s="13" t="s">
        <v>222</v>
      </c>
      <c r="J46" s="235"/>
      <c r="K46" s="235"/>
      <c r="L46" s="14"/>
      <c r="M46" s="46">
        <v>1</v>
      </c>
      <c r="N46" s="90"/>
      <c r="O46" s="24">
        <v>150</v>
      </c>
      <c r="P46" s="6" t="str">
        <f t="shared" si="1"/>
        <v/>
      </c>
      <c r="Q46" s="15"/>
      <c r="R46" s="15"/>
      <c r="S46" s="15"/>
      <c r="T46" s="40"/>
      <c r="U46" s="10"/>
    </row>
    <row r="47" spans="2:21" ht="102" customHeight="1">
      <c r="B47" s="42"/>
      <c r="C47" s="1" t="s">
        <v>71</v>
      </c>
      <c r="D47" s="1" t="s">
        <v>234</v>
      </c>
      <c r="E47" s="13" t="s">
        <v>76</v>
      </c>
      <c r="F47" s="9" t="s">
        <v>70</v>
      </c>
      <c r="G47" s="24">
        <v>75</v>
      </c>
      <c r="H47" s="13"/>
      <c r="I47" s="13" t="s">
        <v>222</v>
      </c>
      <c r="J47" s="235"/>
      <c r="K47" s="235"/>
      <c r="L47" s="14"/>
      <c r="M47" s="46">
        <v>1</v>
      </c>
      <c r="N47" s="90"/>
      <c r="O47" s="24">
        <v>150</v>
      </c>
      <c r="P47" s="6" t="str">
        <f t="shared" si="1"/>
        <v/>
      </c>
      <c r="Q47" s="15"/>
      <c r="R47" s="15"/>
      <c r="S47" s="15"/>
      <c r="T47" s="40"/>
      <c r="U47" s="10"/>
    </row>
    <row r="48" spans="2:21" ht="102" customHeight="1">
      <c r="B48" s="42"/>
      <c r="C48" s="20" t="s">
        <v>72</v>
      </c>
      <c r="D48" s="1" t="s">
        <v>234</v>
      </c>
      <c r="E48" s="13" t="s">
        <v>76</v>
      </c>
      <c r="F48" s="9" t="s">
        <v>70</v>
      </c>
      <c r="G48" s="24">
        <v>75</v>
      </c>
      <c r="H48" s="13"/>
      <c r="I48" s="13" t="s">
        <v>222</v>
      </c>
      <c r="J48" s="235"/>
      <c r="K48" s="235"/>
      <c r="L48" s="14"/>
      <c r="M48" s="46">
        <v>1</v>
      </c>
      <c r="N48" s="90"/>
      <c r="O48" s="24">
        <v>150</v>
      </c>
      <c r="P48" s="6" t="str">
        <f t="shared" si="1"/>
        <v/>
      </c>
      <c r="Q48" s="15"/>
      <c r="R48" s="15"/>
      <c r="S48" s="15"/>
      <c r="T48" s="40"/>
      <c r="U48" s="10"/>
    </row>
    <row r="49" spans="2:21" ht="102" customHeight="1">
      <c r="B49" s="42"/>
      <c r="C49" s="1" t="s">
        <v>73</v>
      </c>
      <c r="D49" s="1" t="s">
        <v>234</v>
      </c>
      <c r="E49" s="13" t="s">
        <v>76</v>
      </c>
      <c r="F49" s="9" t="s">
        <v>70</v>
      </c>
      <c r="G49" s="24">
        <v>75</v>
      </c>
      <c r="H49" s="13"/>
      <c r="I49" s="13" t="s">
        <v>222</v>
      </c>
      <c r="J49" s="235"/>
      <c r="K49" s="235"/>
      <c r="L49" s="14"/>
      <c r="M49" s="46">
        <v>1</v>
      </c>
      <c r="N49" s="90"/>
      <c r="O49" s="24">
        <v>150</v>
      </c>
      <c r="P49" s="6" t="str">
        <f t="shared" si="1"/>
        <v/>
      </c>
      <c r="Q49" s="15"/>
      <c r="R49" s="15"/>
      <c r="S49" s="15"/>
      <c r="T49" s="40"/>
      <c r="U49" s="10"/>
    </row>
    <row r="50" spans="2:21" ht="102" customHeight="1">
      <c r="B50" s="42"/>
      <c r="C50" s="1" t="s">
        <v>74</v>
      </c>
      <c r="D50" s="1" t="s">
        <v>234</v>
      </c>
      <c r="E50" s="13" t="s">
        <v>76</v>
      </c>
      <c r="F50" s="9" t="s">
        <v>70</v>
      </c>
      <c r="G50" s="24">
        <v>75</v>
      </c>
      <c r="H50" s="13"/>
      <c r="I50" s="13" t="s">
        <v>222</v>
      </c>
      <c r="J50" s="235"/>
      <c r="K50" s="235"/>
      <c r="L50" s="14"/>
      <c r="M50" s="46">
        <v>1</v>
      </c>
      <c r="N50" s="90"/>
      <c r="O50" s="24">
        <v>150</v>
      </c>
      <c r="P50" s="6" t="str">
        <f t="shared" si="1"/>
        <v/>
      </c>
      <c r="Q50" s="15"/>
      <c r="R50" s="15"/>
      <c r="S50" s="15"/>
      <c r="T50" s="40"/>
      <c r="U50" s="10"/>
    </row>
    <row r="51" spans="2:21" ht="102" customHeight="1">
      <c r="B51" s="42"/>
      <c r="C51" s="1" t="s">
        <v>75</v>
      </c>
      <c r="D51" s="1" t="s">
        <v>234</v>
      </c>
      <c r="E51" s="13" t="s">
        <v>76</v>
      </c>
      <c r="F51" s="9" t="s">
        <v>70</v>
      </c>
      <c r="G51" s="24">
        <v>75</v>
      </c>
      <c r="H51" s="13"/>
      <c r="I51" s="13" t="s">
        <v>222</v>
      </c>
      <c r="J51" s="235"/>
      <c r="K51" s="235"/>
      <c r="L51" s="14"/>
      <c r="M51" s="46">
        <v>1</v>
      </c>
      <c r="N51" s="90"/>
      <c r="O51" s="24">
        <v>150</v>
      </c>
      <c r="P51" s="6" t="str">
        <f t="shared" si="1"/>
        <v/>
      </c>
      <c r="Q51" s="15"/>
      <c r="R51" s="15"/>
      <c r="S51" s="15"/>
      <c r="T51" s="40"/>
      <c r="U51" s="10"/>
    </row>
    <row r="52" spans="2:21" ht="102" customHeight="1">
      <c r="B52" s="47"/>
      <c r="C52" s="1" t="s">
        <v>68</v>
      </c>
      <c r="D52" s="1" t="s">
        <v>234</v>
      </c>
      <c r="E52" s="13" t="s">
        <v>77</v>
      </c>
      <c r="F52" s="9" t="s">
        <v>70</v>
      </c>
      <c r="G52" s="24">
        <v>90</v>
      </c>
      <c r="H52" s="13"/>
      <c r="I52" s="11" t="s">
        <v>223</v>
      </c>
      <c r="J52" s="235"/>
      <c r="K52" s="235"/>
      <c r="L52" s="14"/>
      <c r="M52" s="46">
        <v>1</v>
      </c>
      <c r="N52" s="93"/>
      <c r="O52" s="24">
        <v>180</v>
      </c>
      <c r="P52" s="6" t="str">
        <f t="shared" si="1"/>
        <v/>
      </c>
      <c r="Q52" s="15"/>
      <c r="R52" s="15"/>
      <c r="S52" s="15"/>
      <c r="U52" s="47"/>
    </row>
    <row r="53" spans="2:21" ht="102" customHeight="1">
      <c r="B53" s="47"/>
      <c r="C53" s="1" t="s">
        <v>71</v>
      </c>
      <c r="D53" s="1" t="s">
        <v>234</v>
      </c>
      <c r="E53" s="13" t="s">
        <v>77</v>
      </c>
      <c r="F53" s="9" t="s">
        <v>70</v>
      </c>
      <c r="G53" s="24">
        <v>90</v>
      </c>
      <c r="H53" s="13"/>
      <c r="I53" s="11" t="s">
        <v>223</v>
      </c>
      <c r="J53" s="235"/>
      <c r="K53" s="235"/>
      <c r="L53" s="14"/>
      <c r="M53" s="46">
        <v>1</v>
      </c>
      <c r="N53" s="93"/>
      <c r="O53" s="24">
        <v>180</v>
      </c>
      <c r="P53" s="6" t="str">
        <f t="shared" si="1"/>
        <v/>
      </c>
      <c r="Q53" s="15"/>
      <c r="R53" s="15"/>
      <c r="S53" s="15"/>
      <c r="U53" s="47"/>
    </row>
    <row r="54" spans="2:21" ht="102" customHeight="1">
      <c r="B54" s="47"/>
      <c r="C54" s="20" t="s">
        <v>72</v>
      </c>
      <c r="D54" s="1" t="s">
        <v>234</v>
      </c>
      <c r="E54" s="13" t="s">
        <v>77</v>
      </c>
      <c r="F54" s="9" t="s">
        <v>70</v>
      </c>
      <c r="G54" s="24">
        <v>90</v>
      </c>
      <c r="H54" s="13"/>
      <c r="I54" s="11" t="s">
        <v>223</v>
      </c>
      <c r="J54" s="235"/>
      <c r="K54" s="235"/>
      <c r="L54" s="14"/>
      <c r="M54" s="46">
        <v>1</v>
      </c>
      <c r="N54" s="93"/>
      <c r="O54" s="24">
        <v>180</v>
      </c>
      <c r="P54" s="6" t="str">
        <f t="shared" si="1"/>
        <v/>
      </c>
      <c r="Q54" s="15"/>
      <c r="R54" s="15"/>
      <c r="S54" s="15"/>
      <c r="U54" s="47"/>
    </row>
    <row r="55" spans="2:21" ht="102" customHeight="1">
      <c r="B55" s="47"/>
      <c r="C55" s="1" t="s">
        <v>73</v>
      </c>
      <c r="D55" s="1" t="s">
        <v>234</v>
      </c>
      <c r="E55" s="13" t="s">
        <v>77</v>
      </c>
      <c r="F55" s="9" t="s">
        <v>70</v>
      </c>
      <c r="G55" s="24">
        <v>90</v>
      </c>
      <c r="H55" s="13"/>
      <c r="I55" s="11" t="s">
        <v>223</v>
      </c>
      <c r="J55" s="235"/>
      <c r="K55" s="235"/>
      <c r="L55" s="14"/>
      <c r="M55" s="46">
        <v>1</v>
      </c>
      <c r="N55" s="93"/>
      <c r="O55" s="24">
        <v>180</v>
      </c>
      <c r="P55" s="6" t="str">
        <f t="shared" si="1"/>
        <v/>
      </c>
      <c r="Q55" s="15"/>
      <c r="R55" s="15"/>
      <c r="S55" s="15"/>
      <c r="U55" s="47"/>
    </row>
    <row r="56" spans="2:21" ht="102" customHeight="1">
      <c r="B56" s="47"/>
      <c r="C56" s="1" t="s">
        <v>74</v>
      </c>
      <c r="D56" s="1" t="s">
        <v>234</v>
      </c>
      <c r="E56" s="13" t="s">
        <v>77</v>
      </c>
      <c r="F56" s="9" t="s">
        <v>70</v>
      </c>
      <c r="G56" s="24">
        <v>90</v>
      </c>
      <c r="H56" s="13"/>
      <c r="I56" s="11" t="s">
        <v>223</v>
      </c>
      <c r="J56" s="235"/>
      <c r="K56" s="235"/>
      <c r="L56" s="14"/>
      <c r="M56" s="46">
        <v>1</v>
      </c>
      <c r="N56" s="93"/>
      <c r="O56" s="24">
        <v>180</v>
      </c>
      <c r="P56" s="6" t="str">
        <f t="shared" si="1"/>
        <v/>
      </c>
      <c r="Q56" s="15"/>
      <c r="R56" s="15"/>
      <c r="S56" s="15"/>
      <c r="U56" s="47"/>
    </row>
    <row r="57" spans="2:21" ht="102" customHeight="1">
      <c r="B57" s="47"/>
      <c r="C57" s="1" t="s">
        <v>75</v>
      </c>
      <c r="D57" s="1" t="s">
        <v>234</v>
      </c>
      <c r="E57" s="13" t="s">
        <v>77</v>
      </c>
      <c r="F57" s="9" t="s">
        <v>70</v>
      </c>
      <c r="G57" s="24">
        <v>90</v>
      </c>
      <c r="H57" s="13"/>
      <c r="I57" s="11" t="s">
        <v>223</v>
      </c>
      <c r="J57" s="235"/>
      <c r="K57" s="235"/>
      <c r="L57" s="14"/>
      <c r="M57" s="46">
        <v>1</v>
      </c>
      <c r="N57" s="93"/>
      <c r="O57" s="24">
        <v>180</v>
      </c>
      <c r="P57" s="6" t="str">
        <f t="shared" si="1"/>
        <v/>
      </c>
      <c r="Q57" s="15"/>
      <c r="R57" s="15"/>
      <c r="S57" s="15"/>
      <c r="U57" s="47"/>
    </row>
    <row r="58" spans="2:21" ht="102" customHeight="1">
      <c r="B58" s="47"/>
      <c r="C58" s="1" t="s">
        <v>68</v>
      </c>
      <c r="D58" s="1" t="s">
        <v>234</v>
      </c>
      <c r="E58" s="13" t="s">
        <v>78</v>
      </c>
      <c r="F58" s="9" t="s">
        <v>70</v>
      </c>
      <c r="G58" s="23">
        <v>90</v>
      </c>
      <c r="H58" s="13"/>
      <c r="I58" s="18" t="s">
        <v>224</v>
      </c>
      <c r="J58" s="235"/>
      <c r="K58" s="235"/>
      <c r="L58" s="14"/>
      <c r="M58" s="46">
        <v>1</v>
      </c>
      <c r="N58" s="93"/>
      <c r="O58" s="23">
        <v>180</v>
      </c>
      <c r="P58" s="6" t="str">
        <f t="shared" si="1"/>
        <v/>
      </c>
      <c r="Q58" s="15"/>
      <c r="R58" s="15"/>
      <c r="S58" s="15"/>
      <c r="U58" s="47"/>
    </row>
    <row r="59" spans="2:21" ht="102" customHeight="1">
      <c r="B59" s="47"/>
      <c r="C59" s="1" t="s">
        <v>71</v>
      </c>
      <c r="D59" s="1" t="s">
        <v>234</v>
      </c>
      <c r="E59" s="13" t="s">
        <v>78</v>
      </c>
      <c r="F59" s="9" t="s">
        <v>70</v>
      </c>
      <c r="G59" s="23">
        <v>90</v>
      </c>
      <c r="H59" s="13"/>
      <c r="I59" s="18" t="s">
        <v>224</v>
      </c>
      <c r="J59" s="235"/>
      <c r="K59" s="235"/>
      <c r="L59" s="14"/>
      <c r="M59" s="46">
        <v>1</v>
      </c>
      <c r="N59" s="93"/>
      <c r="O59" s="23">
        <v>180</v>
      </c>
      <c r="P59" s="6" t="str">
        <f t="shared" si="1"/>
        <v/>
      </c>
      <c r="Q59" s="15"/>
      <c r="R59" s="15"/>
      <c r="S59" s="15"/>
      <c r="U59" s="47"/>
    </row>
    <row r="60" spans="2:21" ht="102" customHeight="1">
      <c r="B60" s="47"/>
      <c r="C60" s="20" t="s">
        <v>72</v>
      </c>
      <c r="D60" s="1" t="s">
        <v>234</v>
      </c>
      <c r="E60" s="13" t="s">
        <v>78</v>
      </c>
      <c r="F60" s="9" t="s">
        <v>70</v>
      </c>
      <c r="G60" s="23">
        <v>90</v>
      </c>
      <c r="H60" s="13"/>
      <c r="I60" s="18" t="s">
        <v>224</v>
      </c>
      <c r="J60" s="235"/>
      <c r="K60" s="235"/>
      <c r="L60" s="14"/>
      <c r="M60" s="46">
        <v>1</v>
      </c>
      <c r="N60" s="93"/>
      <c r="O60" s="23">
        <v>180</v>
      </c>
      <c r="P60" s="6" t="str">
        <f t="shared" si="1"/>
        <v/>
      </c>
      <c r="Q60" s="15"/>
      <c r="R60" s="15"/>
      <c r="S60" s="15"/>
      <c r="U60" s="47"/>
    </row>
    <row r="61" spans="2:21" ht="102" customHeight="1">
      <c r="B61" s="47"/>
      <c r="C61" s="1" t="s">
        <v>73</v>
      </c>
      <c r="D61" s="1" t="s">
        <v>234</v>
      </c>
      <c r="E61" s="13" t="s">
        <v>78</v>
      </c>
      <c r="F61" s="9" t="s">
        <v>70</v>
      </c>
      <c r="G61" s="23">
        <v>90</v>
      </c>
      <c r="H61" s="13"/>
      <c r="I61" s="18" t="s">
        <v>224</v>
      </c>
      <c r="J61" s="235"/>
      <c r="K61" s="235"/>
      <c r="L61" s="14"/>
      <c r="M61" s="46">
        <v>1</v>
      </c>
      <c r="N61" s="93"/>
      <c r="O61" s="23">
        <v>180</v>
      </c>
      <c r="P61" s="6" t="str">
        <f t="shared" si="1"/>
        <v/>
      </c>
      <c r="Q61" s="15"/>
      <c r="R61" s="15"/>
      <c r="S61" s="15"/>
      <c r="U61" s="47"/>
    </row>
    <row r="62" spans="2:21" ht="102" customHeight="1">
      <c r="B62" s="47"/>
      <c r="C62" s="1" t="s">
        <v>74</v>
      </c>
      <c r="D62" s="1" t="s">
        <v>234</v>
      </c>
      <c r="E62" s="13" t="s">
        <v>78</v>
      </c>
      <c r="F62" s="9" t="s">
        <v>70</v>
      </c>
      <c r="G62" s="23">
        <v>90</v>
      </c>
      <c r="H62" s="13"/>
      <c r="I62" s="18" t="s">
        <v>224</v>
      </c>
      <c r="J62" s="235"/>
      <c r="K62" s="235"/>
      <c r="L62" s="14"/>
      <c r="M62" s="46">
        <v>1</v>
      </c>
      <c r="N62" s="93"/>
      <c r="O62" s="23">
        <v>180</v>
      </c>
      <c r="P62" s="6" t="str">
        <f t="shared" si="1"/>
        <v/>
      </c>
      <c r="Q62" s="15"/>
      <c r="R62" s="15"/>
      <c r="S62" s="15"/>
      <c r="U62" s="47"/>
    </row>
    <row r="63" spans="2:21" ht="102" customHeight="1">
      <c r="B63" s="47"/>
      <c r="C63" s="1" t="s">
        <v>75</v>
      </c>
      <c r="D63" s="1" t="s">
        <v>234</v>
      </c>
      <c r="E63" s="13" t="s">
        <v>78</v>
      </c>
      <c r="F63" s="9" t="s">
        <v>70</v>
      </c>
      <c r="G63" s="23">
        <v>90</v>
      </c>
      <c r="H63" s="13"/>
      <c r="I63" s="18" t="s">
        <v>224</v>
      </c>
      <c r="J63" s="235"/>
      <c r="K63" s="235"/>
      <c r="L63" s="14"/>
      <c r="M63" s="46">
        <v>1</v>
      </c>
      <c r="N63" s="93"/>
      <c r="O63" s="23">
        <v>180</v>
      </c>
      <c r="P63" s="6" t="str">
        <f t="shared" si="1"/>
        <v/>
      </c>
      <c r="Q63" s="15"/>
      <c r="R63" s="15"/>
      <c r="S63" s="15"/>
      <c r="U63" s="47"/>
    </row>
    <row r="64" spans="2:21" ht="102" customHeight="1">
      <c r="B64" s="47"/>
      <c r="C64" s="1" t="s">
        <v>68</v>
      </c>
      <c r="D64" s="1" t="s">
        <v>234</v>
      </c>
      <c r="E64" s="13" t="s">
        <v>83</v>
      </c>
      <c r="F64" s="9" t="s">
        <v>70</v>
      </c>
      <c r="G64" s="23">
        <v>90</v>
      </c>
      <c r="H64" s="13"/>
      <c r="I64" s="18" t="s">
        <v>225</v>
      </c>
      <c r="J64" s="235"/>
      <c r="K64" s="235"/>
      <c r="L64" s="14"/>
      <c r="M64" s="46">
        <v>1</v>
      </c>
      <c r="N64" s="93"/>
      <c r="O64" s="23">
        <v>180</v>
      </c>
      <c r="P64" s="6" t="str">
        <f t="shared" si="1"/>
        <v/>
      </c>
      <c r="Q64" s="15"/>
      <c r="R64" s="15"/>
      <c r="S64" s="15"/>
      <c r="U64" s="47"/>
    </row>
    <row r="65" spans="2:21" ht="102" customHeight="1">
      <c r="B65" s="47"/>
      <c r="C65" s="1" t="s">
        <v>71</v>
      </c>
      <c r="D65" s="1" t="s">
        <v>234</v>
      </c>
      <c r="E65" s="13" t="s">
        <v>83</v>
      </c>
      <c r="F65" s="9" t="s">
        <v>70</v>
      </c>
      <c r="G65" s="23">
        <v>90</v>
      </c>
      <c r="H65" s="13"/>
      <c r="I65" s="18" t="s">
        <v>225</v>
      </c>
      <c r="J65" s="235"/>
      <c r="K65" s="235"/>
      <c r="L65" s="14"/>
      <c r="M65" s="46">
        <v>1</v>
      </c>
      <c r="N65" s="93"/>
      <c r="O65" s="23">
        <v>180</v>
      </c>
      <c r="P65" s="6" t="str">
        <f t="shared" si="1"/>
        <v/>
      </c>
      <c r="Q65" s="15"/>
      <c r="R65" s="15"/>
      <c r="S65" s="15"/>
      <c r="U65" s="47"/>
    </row>
    <row r="66" spans="2:21" ht="102" customHeight="1">
      <c r="B66" s="47"/>
      <c r="C66" s="20" t="s">
        <v>72</v>
      </c>
      <c r="D66" s="1" t="s">
        <v>234</v>
      </c>
      <c r="E66" s="13" t="s">
        <v>83</v>
      </c>
      <c r="F66" s="9" t="s">
        <v>70</v>
      </c>
      <c r="G66" s="23">
        <v>90</v>
      </c>
      <c r="H66" s="13"/>
      <c r="I66" s="18" t="s">
        <v>225</v>
      </c>
      <c r="J66" s="235"/>
      <c r="K66" s="235"/>
      <c r="L66" s="14"/>
      <c r="M66" s="46">
        <v>1</v>
      </c>
      <c r="N66" s="93"/>
      <c r="O66" s="23">
        <v>180</v>
      </c>
      <c r="P66" s="6" t="str">
        <f t="shared" si="1"/>
        <v/>
      </c>
      <c r="Q66" s="15"/>
      <c r="R66" s="15"/>
      <c r="S66" s="15"/>
      <c r="U66" s="47"/>
    </row>
    <row r="67" spans="2:21" ht="102" customHeight="1">
      <c r="B67" s="47"/>
      <c r="C67" s="1" t="s">
        <v>73</v>
      </c>
      <c r="D67" s="1" t="s">
        <v>234</v>
      </c>
      <c r="E67" s="13" t="s">
        <v>83</v>
      </c>
      <c r="F67" s="9" t="s">
        <v>70</v>
      </c>
      <c r="G67" s="23">
        <v>90</v>
      </c>
      <c r="H67" s="13"/>
      <c r="I67" s="18" t="s">
        <v>225</v>
      </c>
      <c r="J67" s="235"/>
      <c r="K67" s="235"/>
      <c r="L67" s="14"/>
      <c r="M67" s="46">
        <v>1</v>
      </c>
      <c r="N67" s="93"/>
      <c r="O67" s="23">
        <v>180</v>
      </c>
      <c r="P67" s="6" t="str">
        <f t="shared" si="1"/>
        <v/>
      </c>
      <c r="Q67" s="15"/>
      <c r="R67" s="15"/>
      <c r="S67" s="15"/>
      <c r="U67" s="47"/>
    </row>
    <row r="68" spans="2:21" ht="102" customHeight="1">
      <c r="B68" s="47"/>
      <c r="C68" s="1" t="s">
        <v>74</v>
      </c>
      <c r="D68" s="1" t="s">
        <v>234</v>
      </c>
      <c r="E68" s="13" t="s">
        <v>83</v>
      </c>
      <c r="F68" s="9" t="s">
        <v>70</v>
      </c>
      <c r="G68" s="23">
        <v>90</v>
      </c>
      <c r="H68" s="13"/>
      <c r="I68" s="18" t="s">
        <v>225</v>
      </c>
      <c r="J68" s="235"/>
      <c r="K68" s="235"/>
      <c r="L68" s="14"/>
      <c r="M68" s="46">
        <v>1</v>
      </c>
      <c r="N68" s="93"/>
      <c r="O68" s="23">
        <v>180</v>
      </c>
      <c r="P68" s="6" t="str">
        <f t="shared" si="1"/>
        <v/>
      </c>
      <c r="Q68" s="15"/>
      <c r="R68" s="15"/>
      <c r="S68" s="15"/>
      <c r="U68" s="47"/>
    </row>
    <row r="69" spans="2:21" ht="102" customHeight="1">
      <c r="B69" s="47"/>
      <c r="C69" s="1" t="s">
        <v>75</v>
      </c>
      <c r="D69" s="1" t="s">
        <v>234</v>
      </c>
      <c r="E69" s="13" t="s">
        <v>83</v>
      </c>
      <c r="F69" s="9" t="s">
        <v>70</v>
      </c>
      <c r="G69" s="23">
        <v>90</v>
      </c>
      <c r="H69" s="13"/>
      <c r="I69" s="18" t="s">
        <v>225</v>
      </c>
      <c r="J69" s="235"/>
      <c r="K69" s="235"/>
      <c r="L69" s="14"/>
      <c r="M69" s="46">
        <v>1</v>
      </c>
      <c r="N69" s="93"/>
      <c r="O69" s="23">
        <v>180</v>
      </c>
      <c r="P69" s="6" t="str">
        <f t="shared" si="1"/>
        <v/>
      </c>
      <c r="Q69" s="15"/>
      <c r="R69" s="15"/>
      <c r="S69" s="15"/>
      <c r="U69" s="47"/>
    </row>
    <row r="70" spans="2:21" ht="28" customHeight="1">
      <c r="B70" s="160" t="s">
        <v>238</v>
      </c>
      <c r="C70" s="161"/>
      <c r="D70" s="161"/>
      <c r="E70" s="161"/>
      <c r="F70" s="161"/>
      <c r="G70" s="161"/>
      <c r="H70" s="161"/>
      <c r="I70" s="161"/>
      <c r="J70" s="161"/>
      <c r="K70" s="161"/>
      <c r="L70" s="161"/>
      <c r="M70" s="161"/>
      <c r="N70" s="161"/>
      <c r="O70" s="161"/>
      <c r="P70" s="162"/>
      <c r="Q70" s="80">
        <f>SUMIF(D71:D79,AA3,P71:P79)</f>
        <v>0</v>
      </c>
      <c r="R70" s="86"/>
      <c r="S70" s="86"/>
      <c r="U70" s="81" t="str">
        <f>IF(AND(COUNTA(N71:N79)&gt;0,Q70&lt;AB3),CONCATENATE("Min. order value for this brand is ","EUR ",AB3),"")</f>
        <v/>
      </c>
    </row>
    <row r="71" spans="2:21" ht="102" customHeight="1">
      <c r="B71" s="47"/>
      <c r="C71" s="2" t="s">
        <v>79</v>
      </c>
      <c r="D71" s="1" t="s">
        <v>235</v>
      </c>
      <c r="E71" s="13" t="s">
        <v>91</v>
      </c>
      <c r="F71" s="9" t="s">
        <v>80</v>
      </c>
      <c r="G71" s="23">
        <v>16</v>
      </c>
      <c r="H71" s="10"/>
      <c r="I71" s="47"/>
      <c r="J71" s="235" t="s">
        <v>85</v>
      </c>
      <c r="K71" s="235"/>
      <c r="L71" s="14"/>
      <c r="M71" s="46">
        <v>10</v>
      </c>
      <c r="N71" s="93"/>
      <c r="O71" s="23">
        <v>32</v>
      </c>
      <c r="P71" s="6" t="str">
        <f aca="true" t="shared" si="2" ref="P71:P79">IF(N71&gt;0,N71*G71,"")</f>
        <v/>
      </c>
      <c r="Q71" s="15"/>
      <c r="R71" s="15"/>
      <c r="S71" s="15"/>
      <c r="U71" s="87" t="str">
        <f>IF(OR(N71=0,N71&gt;=M71),"","Ordered amount lower than min. order amount")</f>
        <v/>
      </c>
    </row>
    <row r="72" spans="2:21" ht="102" customHeight="1">
      <c r="B72" s="47"/>
      <c r="C72" s="2" t="s">
        <v>81</v>
      </c>
      <c r="D72" s="1" t="s">
        <v>235</v>
      </c>
      <c r="E72" s="13" t="s">
        <v>92</v>
      </c>
      <c r="F72" s="9" t="s">
        <v>80</v>
      </c>
      <c r="G72" s="23">
        <v>11</v>
      </c>
      <c r="H72" s="10"/>
      <c r="I72" s="47"/>
      <c r="J72" s="235" t="s">
        <v>85</v>
      </c>
      <c r="K72" s="235"/>
      <c r="L72" s="14"/>
      <c r="M72" s="46">
        <v>10</v>
      </c>
      <c r="N72" s="93"/>
      <c r="O72" s="23">
        <v>22</v>
      </c>
      <c r="P72" s="6" t="str">
        <f t="shared" si="2"/>
        <v/>
      </c>
      <c r="Q72" s="15"/>
      <c r="R72" s="15"/>
      <c r="S72" s="15"/>
      <c r="U72" s="87" t="str">
        <f aca="true" t="shared" si="3" ref="U72:U79">IF(OR(N72=0,N72&gt;=M72),"","Ordered amount lower than min. order amount")</f>
        <v/>
      </c>
    </row>
    <row r="73" spans="2:21" ht="102" customHeight="1">
      <c r="B73" s="47"/>
      <c r="C73" s="2" t="s">
        <v>82</v>
      </c>
      <c r="D73" s="1" t="s">
        <v>235</v>
      </c>
      <c r="E73" s="17" t="s">
        <v>93</v>
      </c>
      <c r="F73" s="9" t="s">
        <v>80</v>
      </c>
      <c r="G73" s="23">
        <v>6</v>
      </c>
      <c r="H73" s="10"/>
      <c r="I73" s="47"/>
      <c r="J73" s="235" t="s">
        <v>85</v>
      </c>
      <c r="K73" s="235"/>
      <c r="L73" s="14"/>
      <c r="M73" s="46">
        <v>10</v>
      </c>
      <c r="N73" s="93"/>
      <c r="O73" s="23">
        <v>12</v>
      </c>
      <c r="P73" s="6" t="str">
        <f t="shared" si="2"/>
        <v/>
      </c>
      <c r="Q73" s="15"/>
      <c r="R73" s="15"/>
      <c r="S73" s="15"/>
      <c r="U73" s="87" t="str">
        <f t="shared" si="3"/>
        <v/>
      </c>
    </row>
    <row r="74" spans="2:21" ht="102" customHeight="1">
      <c r="B74" s="47"/>
      <c r="C74" s="2" t="s">
        <v>86</v>
      </c>
      <c r="D74" s="1" t="s">
        <v>235</v>
      </c>
      <c r="E74" s="13" t="s">
        <v>94</v>
      </c>
      <c r="F74" s="9" t="s">
        <v>80</v>
      </c>
      <c r="G74" s="23">
        <v>17</v>
      </c>
      <c r="H74" s="13"/>
      <c r="I74" s="47"/>
      <c r="J74" s="235" t="s">
        <v>85</v>
      </c>
      <c r="K74" s="235"/>
      <c r="L74" s="14"/>
      <c r="M74" s="46">
        <v>10</v>
      </c>
      <c r="N74" s="93"/>
      <c r="O74" s="23">
        <v>34</v>
      </c>
      <c r="P74" s="6" t="str">
        <f t="shared" si="2"/>
        <v/>
      </c>
      <c r="Q74" s="15"/>
      <c r="R74" s="15"/>
      <c r="S74" s="15"/>
      <c r="U74" s="87" t="str">
        <f t="shared" si="3"/>
        <v/>
      </c>
    </row>
    <row r="75" spans="2:21" ht="102" customHeight="1">
      <c r="B75" s="47"/>
      <c r="C75" s="2" t="s">
        <v>87</v>
      </c>
      <c r="D75" s="1" t="s">
        <v>235</v>
      </c>
      <c r="E75" s="13" t="s">
        <v>88</v>
      </c>
      <c r="F75" s="9" t="s">
        <v>80</v>
      </c>
      <c r="G75" s="23">
        <v>11</v>
      </c>
      <c r="H75" s="13"/>
      <c r="I75" s="47"/>
      <c r="J75" s="235" t="s">
        <v>85</v>
      </c>
      <c r="K75" s="235"/>
      <c r="L75" s="14"/>
      <c r="M75" s="46">
        <v>10</v>
      </c>
      <c r="N75" s="93"/>
      <c r="O75" s="23">
        <v>22</v>
      </c>
      <c r="P75" s="6" t="str">
        <f t="shared" si="2"/>
        <v/>
      </c>
      <c r="Q75" s="15"/>
      <c r="R75" s="15"/>
      <c r="S75" s="15"/>
      <c r="U75" s="87" t="str">
        <f t="shared" si="3"/>
        <v/>
      </c>
    </row>
    <row r="76" spans="2:21" ht="102" customHeight="1">
      <c r="B76" s="47"/>
      <c r="C76" s="2" t="s">
        <v>89</v>
      </c>
      <c r="D76" s="1" t="s">
        <v>235</v>
      </c>
      <c r="E76" s="11" t="s">
        <v>90</v>
      </c>
      <c r="F76" s="9" t="s">
        <v>80</v>
      </c>
      <c r="G76" s="23">
        <v>7</v>
      </c>
      <c r="H76" s="13"/>
      <c r="I76" s="47"/>
      <c r="J76" s="235" t="s">
        <v>85</v>
      </c>
      <c r="K76" s="235"/>
      <c r="L76" s="14"/>
      <c r="M76" s="46">
        <v>10</v>
      </c>
      <c r="N76" s="93"/>
      <c r="O76" s="23">
        <v>14</v>
      </c>
      <c r="P76" s="6" t="str">
        <f t="shared" si="2"/>
        <v/>
      </c>
      <c r="Q76" s="15"/>
      <c r="R76" s="15"/>
      <c r="S76" s="15"/>
      <c r="U76" s="87" t="str">
        <f t="shared" si="3"/>
        <v/>
      </c>
    </row>
    <row r="77" spans="2:21" ht="102" customHeight="1">
      <c r="B77" s="47"/>
      <c r="C77" s="2" t="s">
        <v>95</v>
      </c>
      <c r="D77" s="1" t="s">
        <v>235</v>
      </c>
      <c r="E77" s="13" t="s">
        <v>98</v>
      </c>
      <c r="F77" s="9" t="s">
        <v>80</v>
      </c>
      <c r="G77" s="23">
        <v>41</v>
      </c>
      <c r="H77" s="13"/>
      <c r="I77" s="47"/>
      <c r="J77" s="235" t="s">
        <v>85</v>
      </c>
      <c r="K77" s="235"/>
      <c r="L77" s="14"/>
      <c r="M77" s="46">
        <v>10</v>
      </c>
      <c r="N77" s="93"/>
      <c r="O77" s="23">
        <v>82</v>
      </c>
      <c r="P77" s="6" t="str">
        <f t="shared" si="2"/>
        <v/>
      </c>
      <c r="Q77" s="15"/>
      <c r="R77" s="15"/>
      <c r="S77" s="15"/>
      <c r="U77" s="87" t="str">
        <f t="shared" si="3"/>
        <v/>
      </c>
    </row>
    <row r="78" spans="2:21" ht="102" customHeight="1">
      <c r="B78" s="47"/>
      <c r="C78" s="2" t="s">
        <v>96</v>
      </c>
      <c r="D78" s="1" t="s">
        <v>235</v>
      </c>
      <c r="E78" s="13" t="s">
        <v>99</v>
      </c>
      <c r="F78" s="9" t="s">
        <v>80</v>
      </c>
      <c r="G78" s="23">
        <v>36</v>
      </c>
      <c r="H78" s="13"/>
      <c r="I78" s="47"/>
      <c r="J78" s="235" t="s">
        <v>85</v>
      </c>
      <c r="K78" s="235"/>
      <c r="L78" s="14"/>
      <c r="M78" s="46">
        <v>10</v>
      </c>
      <c r="N78" s="93"/>
      <c r="O78" s="23">
        <v>72</v>
      </c>
      <c r="P78" s="6" t="str">
        <f t="shared" si="2"/>
        <v/>
      </c>
      <c r="Q78" s="15"/>
      <c r="R78" s="15"/>
      <c r="S78" s="15"/>
      <c r="U78" s="87" t="str">
        <f t="shared" si="3"/>
        <v/>
      </c>
    </row>
    <row r="79" spans="2:21" ht="102" customHeight="1">
      <c r="B79" s="47"/>
      <c r="C79" s="2" t="s">
        <v>97</v>
      </c>
      <c r="D79" s="1" t="s">
        <v>235</v>
      </c>
      <c r="E79" s="13" t="s">
        <v>100</v>
      </c>
      <c r="F79" s="9" t="s">
        <v>80</v>
      </c>
      <c r="G79" s="23">
        <v>14</v>
      </c>
      <c r="H79" s="13"/>
      <c r="I79" s="47"/>
      <c r="J79" s="235" t="s">
        <v>85</v>
      </c>
      <c r="K79" s="235"/>
      <c r="L79" s="14"/>
      <c r="M79" s="46">
        <v>10</v>
      </c>
      <c r="N79" s="93"/>
      <c r="O79" s="23">
        <v>28</v>
      </c>
      <c r="P79" s="6" t="str">
        <f t="shared" si="2"/>
        <v/>
      </c>
      <c r="Q79" s="15"/>
      <c r="R79" s="15"/>
      <c r="S79" s="15"/>
      <c r="U79" s="87" t="str">
        <f t="shared" si="3"/>
        <v/>
      </c>
    </row>
    <row r="80" spans="2:21" ht="28" customHeight="1">
      <c r="B80" s="163" t="s">
        <v>239</v>
      </c>
      <c r="C80" s="164"/>
      <c r="D80" s="164"/>
      <c r="E80" s="164"/>
      <c r="F80" s="164"/>
      <c r="G80" s="164"/>
      <c r="H80" s="164"/>
      <c r="I80" s="164"/>
      <c r="J80" s="164"/>
      <c r="K80" s="164"/>
      <c r="L80" s="164"/>
      <c r="M80" s="164"/>
      <c r="N80" s="164"/>
      <c r="O80" s="164"/>
      <c r="P80" s="165"/>
      <c r="Q80" s="80">
        <f>SUMIF(D81:D178,AA4,P81:P178)</f>
        <v>0</v>
      </c>
      <c r="R80" s="86"/>
      <c r="S80" s="86"/>
      <c r="U80" s="87" t="str">
        <f>IF(AND(COUNTA(N81:N179)&gt;0,Q80&lt;AB3),CONCATENATE("Min. order value for this brand is ","EUR ",AB3),"")</f>
        <v/>
      </c>
    </row>
    <row r="81" spans="2:21" ht="51" customHeight="1">
      <c r="B81" s="182"/>
      <c r="C81" s="238" t="s">
        <v>101</v>
      </c>
      <c r="D81" s="2" t="s">
        <v>236</v>
      </c>
      <c r="E81" s="235" t="s">
        <v>102</v>
      </c>
      <c r="F81" s="239" t="s">
        <v>103</v>
      </c>
      <c r="G81" s="124">
        <v>19</v>
      </c>
      <c r="H81" s="235"/>
      <c r="I81" s="235" t="s">
        <v>227</v>
      </c>
      <c r="J81" s="236" t="s">
        <v>122</v>
      </c>
      <c r="K81" s="237"/>
      <c r="L81" s="45"/>
      <c r="M81" s="117">
        <v>12</v>
      </c>
      <c r="N81" s="93"/>
      <c r="O81" s="124">
        <v>45</v>
      </c>
      <c r="P81" s="6" t="str">
        <f>IF(N81&gt;0,N81*G81,"")</f>
        <v/>
      </c>
      <c r="Q81" s="15"/>
      <c r="R81" s="15"/>
      <c r="S81" s="15"/>
      <c r="U81" s="103" t="str">
        <f>IF(OR(SUM(N81:N82)=0,SUM(N81:N82)&gt;=M81),"","Ordered amount lower than min. order amount")</f>
        <v/>
      </c>
    </row>
    <row r="82" spans="2:21" ht="51" customHeight="1">
      <c r="B82" s="182"/>
      <c r="C82" s="238"/>
      <c r="D82" s="2" t="s">
        <v>236</v>
      </c>
      <c r="E82" s="235"/>
      <c r="F82" s="239"/>
      <c r="G82" s="126"/>
      <c r="H82" s="235"/>
      <c r="I82" s="235"/>
      <c r="J82" s="225" t="s">
        <v>123</v>
      </c>
      <c r="K82" s="226"/>
      <c r="L82" s="48"/>
      <c r="M82" s="119"/>
      <c r="N82" s="93"/>
      <c r="O82" s="126"/>
      <c r="P82" s="6" t="str">
        <f>IF(N82&gt;0,N81*G81,"")</f>
        <v/>
      </c>
      <c r="Q82" s="15"/>
      <c r="R82" s="15"/>
      <c r="S82" s="15"/>
      <c r="U82" s="105"/>
    </row>
    <row r="83" spans="2:21" ht="51" customHeight="1">
      <c r="B83" s="182"/>
      <c r="C83" s="238" t="s">
        <v>104</v>
      </c>
      <c r="D83" s="2" t="s">
        <v>236</v>
      </c>
      <c r="E83" s="235" t="s">
        <v>105</v>
      </c>
      <c r="F83" s="239" t="s">
        <v>103</v>
      </c>
      <c r="G83" s="124">
        <v>40</v>
      </c>
      <c r="H83" s="235"/>
      <c r="I83" s="235" t="s">
        <v>228</v>
      </c>
      <c r="J83" s="236" t="s">
        <v>122</v>
      </c>
      <c r="K83" s="237"/>
      <c r="L83" s="45"/>
      <c r="M83" s="114">
        <v>5</v>
      </c>
      <c r="N83" s="93"/>
      <c r="O83" s="124">
        <v>89</v>
      </c>
      <c r="P83" s="6" t="str">
        <f>IF(N83&gt;0,N83*G83,"")</f>
        <v/>
      </c>
      <c r="Q83" s="15"/>
      <c r="R83" s="15"/>
      <c r="S83" s="15"/>
      <c r="U83" s="103" t="str">
        <f>IF(OR(SUM(N83:N84)=0,SUM(N83:N84)&gt;=M83),"","Ordered amount lower than min. order amount")</f>
        <v/>
      </c>
    </row>
    <row r="84" spans="2:21" ht="51" customHeight="1">
      <c r="B84" s="182"/>
      <c r="C84" s="238"/>
      <c r="D84" s="2" t="s">
        <v>236</v>
      </c>
      <c r="E84" s="235"/>
      <c r="F84" s="239"/>
      <c r="G84" s="126"/>
      <c r="H84" s="235"/>
      <c r="I84" s="235"/>
      <c r="J84" s="225" t="s">
        <v>123</v>
      </c>
      <c r="K84" s="226"/>
      <c r="L84" s="48"/>
      <c r="M84" s="116"/>
      <c r="N84" s="93"/>
      <c r="O84" s="126"/>
      <c r="P84" s="6" t="str">
        <f>IF(N84&gt;0,N84*G83,"")</f>
        <v/>
      </c>
      <c r="Q84" s="15"/>
      <c r="R84" s="15"/>
      <c r="S84" s="15"/>
      <c r="U84" s="105"/>
    </row>
    <row r="85" spans="2:21" ht="51" customHeight="1">
      <c r="B85" s="182"/>
      <c r="C85" s="238" t="s">
        <v>106</v>
      </c>
      <c r="D85" s="2" t="s">
        <v>236</v>
      </c>
      <c r="E85" s="235" t="s">
        <v>107</v>
      </c>
      <c r="F85" s="239" t="s">
        <v>108</v>
      </c>
      <c r="G85" s="124">
        <v>191</v>
      </c>
      <c r="H85" s="235"/>
      <c r="I85" s="235" t="s">
        <v>229</v>
      </c>
      <c r="J85" s="215" t="s">
        <v>124</v>
      </c>
      <c r="K85" s="216"/>
      <c r="L85" s="48"/>
      <c r="M85" s="114">
        <v>1</v>
      </c>
      <c r="N85" s="93"/>
      <c r="O85" s="124">
        <v>395</v>
      </c>
      <c r="P85" s="6" t="str">
        <f>IF(N85&gt;0,N85*G85,"")</f>
        <v/>
      </c>
      <c r="Q85" s="15"/>
      <c r="R85" s="15"/>
      <c r="S85" s="15"/>
      <c r="U85" s="103" t="str">
        <f>IF(OR(SUM(N85:N86)=0,SUM(N85:N86)&gt;=M85),"","Ordered amount lower than min. order amount")</f>
        <v/>
      </c>
    </row>
    <row r="86" spans="2:21" ht="51" customHeight="1">
      <c r="B86" s="182"/>
      <c r="C86" s="238"/>
      <c r="D86" s="2" t="s">
        <v>236</v>
      </c>
      <c r="E86" s="235"/>
      <c r="F86" s="239"/>
      <c r="G86" s="126"/>
      <c r="H86" s="235"/>
      <c r="I86" s="235"/>
      <c r="J86" s="225" t="s">
        <v>123</v>
      </c>
      <c r="K86" s="226"/>
      <c r="L86" s="48"/>
      <c r="M86" s="116"/>
      <c r="N86" s="93"/>
      <c r="O86" s="126"/>
      <c r="P86" s="6" t="str">
        <f>IF(N86&gt;0,N86*G85,"")</f>
        <v/>
      </c>
      <c r="Q86" s="15"/>
      <c r="R86" s="15"/>
      <c r="S86" s="15"/>
      <c r="U86" s="105"/>
    </row>
    <row r="87" spans="2:21" ht="28" customHeight="1">
      <c r="B87" s="182"/>
      <c r="C87" s="238" t="s">
        <v>109</v>
      </c>
      <c r="D87" s="2" t="s">
        <v>236</v>
      </c>
      <c r="E87" s="235" t="s">
        <v>110</v>
      </c>
      <c r="F87" s="239" t="s">
        <v>111</v>
      </c>
      <c r="G87" s="124">
        <v>16</v>
      </c>
      <c r="H87" s="235"/>
      <c r="I87" s="235" t="s">
        <v>112</v>
      </c>
      <c r="J87" s="227" t="s">
        <v>125</v>
      </c>
      <c r="K87" s="228"/>
      <c r="L87" s="49"/>
      <c r="M87" s="114">
        <v>5</v>
      </c>
      <c r="N87" s="93"/>
      <c r="O87" s="124">
        <v>39</v>
      </c>
      <c r="P87" s="6" t="str">
        <f>IF(N87&gt;0,N87*G87,"")</f>
        <v/>
      </c>
      <c r="Q87" s="15"/>
      <c r="R87" s="15"/>
      <c r="S87" s="15"/>
      <c r="U87" s="103" t="str">
        <f>IF(OR(SUM(N87:N93)=0,SUM(N87:N93)&gt;=M87),"","Ordered amount lower than min. order amount")</f>
        <v/>
      </c>
    </row>
    <row r="88" spans="2:21" ht="28" customHeight="1">
      <c r="B88" s="182"/>
      <c r="C88" s="238"/>
      <c r="D88" s="2" t="s">
        <v>236</v>
      </c>
      <c r="E88" s="235"/>
      <c r="F88" s="239"/>
      <c r="G88" s="125"/>
      <c r="H88" s="235"/>
      <c r="I88" s="235"/>
      <c r="J88" s="217" t="s">
        <v>126</v>
      </c>
      <c r="K88" s="218"/>
      <c r="L88" s="48"/>
      <c r="M88" s="115"/>
      <c r="N88" s="93"/>
      <c r="O88" s="125"/>
      <c r="P88" s="6" t="str">
        <f>IF(N88&gt;0,N88*G87,"")</f>
        <v/>
      </c>
      <c r="Q88" s="15"/>
      <c r="R88" s="15"/>
      <c r="S88" s="15"/>
      <c r="U88" s="104"/>
    </row>
    <row r="89" spans="2:21" ht="28" customHeight="1">
      <c r="B89" s="182"/>
      <c r="C89" s="238"/>
      <c r="D89" s="2" t="s">
        <v>236</v>
      </c>
      <c r="E89" s="235"/>
      <c r="F89" s="239"/>
      <c r="G89" s="125"/>
      <c r="H89" s="235"/>
      <c r="I89" s="235"/>
      <c r="J89" s="231" t="s">
        <v>127</v>
      </c>
      <c r="K89" s="232"/>
      <c r="L89" s="48"/>
      <c r="M89" s="115"/>
      <c r="N89" s="93"/>
      <c r="O89" s="125"/>
      <c r="P89" s="6" t="str">
        <f>IF(N89&gt;0,N89*G87,"")</f>
        <v/>
      </c>
      <c r="Q89" s="15"/>
      <c r="R89" s="15"/>
      <c r="S89" s="15"/>
      <c r="U89" s="104"/>
    </row>
    <row r="90" spans="2:21" ht="28" customHeight="1">
      <c r="B90" s="182"/>
      <c r="C90" s="238"/>
      <c r="D90" s="2" t="s">
        <v>236</v>
      </c>
      <c r="E90" s="235"/>
      <c r="F90" s="239"/>
      <c r="G90" s="125"/>
      <c r="H90" s="235"/>
      <c r="I90" s="235"/>
      <c r="J90" s="233" t="s">
        <v>128</v>
      </c>
      <c r="K90" s="234"/>
      <c r="L90" s="48"/>
      <c r="M90" s="115"/>
      <c r="N90" s="93"/>
      <c r="O90" s="125"/>
      <c r="P90" s="6" t="str">
        <f>IF(N90&gt;0,N90*G87,"")</f>
        <v/>
      </c>
      <c r="Q90" s="15"/>
      <c r="R90" s="15"/>
      <c r="S90" s="15"/>
      <c r="U90" s="104"/>
    </row>
    <row r="91" spans="2:21" ht="28" customHeight="1">
      <c r="B91" s="182"/>
      <c r="C91" s="238"/>
      <c r="D91" s="2" t="s">
        <v>236</v>
      </c>
      <c r="E91" s="235"/>
      <c r="F91" s="239"/>
      <c r="G91" s="125"/>
      <c r="H91" s="235"/>
      <c r="I91" s="235"/>
      <c r="J91" s="223" t="s">
        <v>129</v>
      </c>
      <c r="K91" s="224"/>
      <c r="L91" s="48"/>
      <c r="M91" s="115"/>
      <c r="N91" s="93"/>
      <c r="O91" s="125"/>
      <c r="P91" s="6" t="str">
        <f>IF(N91&gt;0,N91*G87,"")</f>
        <v/>
      </c>
      <c r="Q91" s="15"/>
      <c r="R91" s="15"/>
      <c r="S91" s="15"/>
      <c r="U91" s="104"/>
    </row>
    <row r="92" spans="2:21" ht="28" customHeight="1">
      <c r="B92" s="182"/>
      <c r="C92" s="238"/>
      <c r="D92" s="2" t="s">
        <v>236</v>
      </c>
      <c r="E92" s="235"/>
      <c r="F92" s="239"/>
      <c r="G92" s="125"/>
      <c r="H92" s="235"/>
      <c r="I92" s="235"/>
      <c r="J92" s="211" t="s">
        <v>130</v>
      </c>
      <c r="K92" s="212"/>
      <c r="L92" s="48"/>
      <c r="M92" s="115"/>
      <c r="N92" s="93"/>
      <c r="O92" s="125"/>
      <c r="P92" s="6" t="str">
        <f>IF(N92&gt;0,N92*G87,"")</f>
        <v/>
      </c>
      <c r="Q92" s="15"/>
      <c r="R92" s="15"/>
      <c r="S92" s="15"/>
      <c r="U92" s="104"/>
    </row>
    <row r="93" spans="2:21" ht="28" customHeight="1">
      <c r="B93" s="182"/>
      <c r="C93" s="238"/>
      <c r="D93" s="2" t="s">
        <v>236</v>
      </c>
      <c r="E93" s="235"/>
      <c r="F93" s="239"/>
      <c r="G93" s="126"/>
      <c r="H93" s="235"/>
      <c r="I93" s="235"/>
      <c r="J93" s="225" t="s">
        <v>131</v>
      </c>
      <c r="K93" s="226"/>
      <c r="L93" s="48"/>
      <c r="M93" s="116"/>
      <c r="N93" s="93"/>
      <c r="O93" s="126"/>
      <c r="P93" s="6" t="str">
        <f>IF(N93&gt;0,N93*G87,"")</f>
        <v/>
      </c>
      <c r="Q93" s="15"/>
      <c r="R93" s="15"/>
      <c r="S93" s="15"/>
      <c r="U93" s="105"/>
    </row>
    <row r="94" spans="2:21" ht="28" customHeight="1">
      <c r="B94" s="182"/>
      <c r="C94" s="238" t="s">
        <v>109</v>
      </c>
      <c r="D94" s="2" t="s">
        <v>236</v>
      </c>
      <c r="E94" s="235" t="s">
        <v>110</v>
      </c>
      <c r="F94" s="239" t="s">
        <v>111</v>
      </c>
      <c r="G94" s="124">
        <v>19</v>
      </c>
      <c r="H94" s="235"/>
      <c r="I94" s="235" t="s">
        <v>113</v>
      </c>
      <c r="J94" s="227" t="s">
        <v>125</v>
      </c>
      <c r="K94" s="228"/>
      <c r="L94" s="49"/>
      <c r="M94" s="114">
        <v>5</v>
      </c>
      <c r="N94" s="93"/>
      <c r="O94" s="124">
        <v>45</v>
      </c>
      <c r="P94" s="6" t="str">
        <f>IF(N94&gt;0,N94*G94,"")</f>
        <v/>
      </c>
      <c r="Q94" s="15"/>
      <c r="R94" s="15"/>
      <c r="S94" s="15"/>
      <c r="U94" s="103" t="str">
        <f>IF(OR(SUM(N94:N100)=0,SUM(N94:N100)&gt;=M94),"","Ordered amount lower than min. order amount")</f>
        <v/>
      </c>
    </row>
    <row r="95" spans="2:21" ht="28" customHeight="1">
      <c r="B95" s="182"/>
      <c r="C95" s="238"/>
      <c r="D95" s="2" t="s">
        <v>236</v>
      </c>
      <c r="E95" s="235"/>
      <c r="F95" s="239"/>
      <c r="G95" s="125"/>
      <c r="H95" s="235"/>
      <c r="I95" s="235"/>
      <c r="J95" s="217" t="s">
        <v>126</v>
      </c>
      <c r="K95" s="218"/>
      <c r="L95" s="48"/>
      <c r="M95" s="115"/>
      <c r="N95" s="93"/>
      <c r="O95" s="125"/>
      <c r="P95" s="6" t="str">
        <f>IF(N95&gt;0,N95*G94,"")</f>
        <v/>
      </c>
      <c r="Q95" s="15"/>
      <c r="R95" s="15"/>
      <c r="S95" s="15"/>
      <c r="U95" s="104"/>
    </row>
    <row r="96" spans="2:21" ht="28" customHeight="1">
      <c r="B96" s="182"/>
      <c r="C96" s="238"/>
      <c r="D96" s="2" t="s">
        <v>236</v>
      </c>
      <c r="E96" s="235"/>
      <c r="F96" s="239"/>
      <c r="G96" s="125"/>
      <c r="H96" s="235"/>
      <c r="I96" s="235"/>
      <c r="J96" s="231" t="s">
        <v>127</v>
      </c>
      <c r="K96" s="232"/>
      <c r="L96" s="48"/>
      <c r="M96" s="115"/>
      <c r="N96" s="93"/>
      <c r="O96" s="125"/>
      <c r="P96" s="6" t="str">
        <f>IF(N96&gt;0,N96*G94,"")</f>
        <v/>
      </c>
      <c r="Q96" s="15"/>
      <c r="R96" s="15"/>
      <c r="S96" s="15"/>
      <c r="U96" s="104"/>
    </row>
    <row r="97" spans="2:21" ht="28" customHeight="1">
      <c r="B97" s="182"/>
      <c r="C97" s="238"/>
      <c r="D97" s="2" t="s">
        <v>236</v>
      </c>
      <c r="E97" s="235"/>
      <c r="F97" s="239"/>
      <c r="G97" s="125"/>
      <c r="H97" s="235"/>
      <c r="I97" s="235"/>
      <c r="J97" s="233" t="s">
        <v>128</v>
      </c>
      <c r="K97" s="234"/>
      <c r="L97" s="48"/>
      <c r="M97" s="115"/>
      <c r="N97" s="93"/>
      <c r="O97" s="125"/>
      <c r="P97" s="6" t="str">
        <f>IF(N97&gt;0,N97*G94,"")</f>
        <v/>
      </c>
      <c r="Q97" s="15"/>
      <c r="R97" s="15"/>
      <c r="S97" s="15"/>
      <c r="U97" s="104"/>
    </row>
    <row r="98" spans="2:21" ht="28" customHeight="1">
      <c r="B98" s="182"/>
      <c r="C98" s="238"/>
      <c r="D98" s="2" t="s">
        <v>236</v>
      </c>
      <c r="E98" s="235"/>
      <c r="F98" s="239"/>
      <c r="G98" s="125"/>
      <c r="H98" s="235"/>
      <c r="I98" s="235"/>
      <c r="J98" s="223" t="s">
        <v>129</v>
      </c>
      <c r="K98" s="224"/>
      <c r="L98" s="48"/>
      <c r="M98" s="115"/>
      <c r="N98" s="93"/>
      <c r="O98" s="125"/>
      <c r="P98" s="6" t="str">
        <f>IF(N98&gt;0,N98*G94,"")</f>
        <v/>
      </c>
      <c r="Q98" s="15"/>
      <c r="R98" s="15"/>
      <c r="S98" s="15"/>
      <c r="U98" s="104"/>
    </row>
    <row r="99" spans="2:21" ht="28" customHeight="1">
      <c r="B99" s="182"/>
      <c r="C99" s="238"/>
      <c r="D99" s="2" t="s">
        <v>236</v>
      </c>
      <c r="E99" s="235"/>
      <c r="F99" s="239"/>
      <c r="G99" s="125"/>
      <c r="H99" s="235"/>
      <c r="I99" s="235"/>
      <c r="J99" s="211" t="s">
        <v>130</v>
      </c>
      <c r="K99" s="212"/>
      <c r="L99" s="48"/>
      <c r="M99" s="115"/>
      <c r="N99" s="93"/>
      <c r="O99" s="125"/>
      <c r="P99" s="6" t="str">
        <f>IF(N99&gt;0,N99*G94,"")</f>
        <v/>
      </c>
      <c r="Q99" s="15"/>
      <c r="R99" s="15"/>
      <c r="S99" s="15"/>
      <c r="U99" s="104"/>
    </row>
    <row r="100" spans="2:21" ht="28" customHeight="1">
      <c r="B100" s="182"/>
      <c r="C100" s="238"/>
      <c r="D100" s="2" t="s">
        <v>236</v>
      </c>
      <c r="E100" s="235"/>
      <c r="F100" s="239"/>
      <c r="G100" s="126"/>
      <c r="H100" s="235"/>
      <c r="I100" s="235"/>
      <c r="J100" s="225" t="s">
        <v>131</v>
      </c>
      <c r="K100" s="226"/>
      <c r="L100" s="48"/>
      <c r="M100" s="116"/>
      <c r="N100" s="93"/>
      <c r="O100" s="126"/>
      <c r="P100" s="6" t="str">
        <f>IF(N100&gt;0,N100*G94,"")</f>
        <v/>
      </c>
      <c r="Q100" s="15"/>
      <c r="R100" s="15"/>
      <c r="S100" s="15"/>
      <c r="U100" s="105"/>
    </row>
    <row r="101" spans="2:21" ht="28" customHeight="1">
      <c r="B101" s="182"/>
      <c r="C101" s="238" t="s">
        <v>114</v>
      </c>
      <c r="D101" s="2" t="s">
        <v>236</v>
      </c>
      <c r="E101" s="235" t="s">
        <v>115</v>
      </c>
      <c r="F101" s="239" t="s">
        <v>111</v>
      </c>
      <c r="G101" s="124">
        <v>20</v>
      </c>
      <c r="H101" s="235"/>
      <c r="I101" s="235" t="s">
        <v>226</v>
      </c>
      <c r="J101" s="227" t="s">
        <v>125</v>
      </c>
      <c r="K101" s="228"/>
      <c r="L101" s="49"/>
      <c r="M101" s="114">
        <v>5</v>
      </c>
      <c r="N101" s="93"/>
      <c r="O101" s="124">
        <v>43</v>
      </c>
      <c r="P101" s="6" t="str">
        <f>IF(N101&gt;0,N101*G101,"")</f>
        <v/>
      </c>
      <c r="Q101" s="15"/>
      <c r="R101" s="15"/>
      <c r="S101" s="15"/>
      <c r="U101" s="103" t="str">
        <f>IF(OR(SUM(N101:N107)=0,SUM(N101:N107)&gt;=M101),"","Ordered amount lower than min. order amount")</f>
        <v/>
      </c>
    </row>
    <row r="102" spans="2:21" ht="28" customHeight="1">
      <c r="B102" s="182"/>
      <c r="C102" s="238"/>
      <c r="D102" s="2" t="s">
        <v>236</v>
      </c>
      <c r="E102" s="235"/>
      <c r="F102" s="239"/>
      <c r="G102" s="125"/>
      <c r="H102" s="235"/>
      <c r="I102" s="235"/>
      <c r="J102" s="229" t="s">
        <v>132</v>
      </c>
      <c r="K102" s="230"/>
      <c r="L102" s="48"/>
      <c r="M102" s="115"/>
      <c r="N102" s="93"/>
      <c r="O102" s="125"/>
      <c r="P102" s="6" t="str">
        <f>IF(N102&gt;0,N102*G101,"")</f>
        <v/>
      </c>
      <c r="Q102" s="15"/>
      <c r="R102" s="15"/>
      <c r="S102" s="15"/>
      <c r="U102" s="104"/>
    </row>
    <row r="103" spans="2:21" ht="28" customHeight="1">
      <c r="B103" s="182"/>
      <c r="C103" s="238"/>
      <c r="D103" s="2" t="s">
        <v>236</v>
      </c>
      <c r="E103" s="235"/>
      <c r="F103" s="239"/>
      <c r="G103" s="125"/>
      <c r="H103" s="235"/>
      <c r="I103" s="235"/>
      <c r="J103" s="225" t="s">
        <v>131</v>
      </c>
      <c r="K103" s="226"/>
      <c r="L103" s="48"/>
      <c r="M103" s="115"/>
      <c r="N103" s="93"/>
      <c r="O103" s="125"/>
      <c r="P103" s="6" t="str">
        <f>IF(N103&gt;0,N103*G101,"")</f>
        <v/>
      </c>
      <c r="Q103" s="15"/>
      <c r="R103" s="15"/>
      <c r="S103" s="15"/>
      <c r="U103" s="104"/>
    </row>
    <row r="104" spans="2:21" ht="28" customHeight="1">
      <c r="B104" s="182"/>
      <c r="C104" s="238"/>
      <c r="D104" s="2" t="s">
        <v>236</v>
      </c>
      <c r="E104" s="235"/>
      <c r="F104" s="239"/>
      <c r="G104" s="125"/>
      <c r="H104" s="235"/>
      <c r="I104" s="235"/>
      <c r="J104" s="211" t="s">
        <v>130</v>
      </c>
      <c r="K104" s="212"/>
      <c r="L104" s="48"/>
      <c r="M104" s="115"/>
      <c r="N104" s="93"/>
      <c r="O104" s="125"/>
      <c r="P104" s="6" t="str">
        <f>IF(N104&gt;0,N104*G101,"")</f>
        <v/>
      </c>
      <c r="Q104" s="15"/>
      <c r="R104" s="15"/>
      <c r="S104" s="15"/>
      <c r="U104" s="104"/>
    </row>
    <row r="105" spans="2:21" ht="28" customHeight="1">
      <c r="B105" s="182"/>
      <c r="C105" s="238"/>
      <c r="D105" s="2" t="s">
        <v>236</v>
      </c>
      <c r="E105" s="235"/>
      <c r="F105" s="239"/>
      <c r="G105" s="125"/>
      <c r="H105" s="235"/>
      <c r="I105" s="235"/>
      <c r="J105" s="213" t="s">
        <v>133</v>
      </c>
      <c r="K105" s="214"/>
      <c r="L105" s="48"/>
      <c r="M105" s="115"/>
      <c r="N105" s="93"/>
      <c r="O105" s="125"/>
      <c r="P105" s="6" t="str">
        <f>IF(N105&gt;0,N105*G101,"")</f>
        <v/>
      </c>
      <c r="Q105" s="15"/>
      <c r="R105" s="15"/>
      <c r="S105" s="15"/>
      <c r="U105" s="104"/>
    </row>
    <row r="106" spans="2:21" ht="28" customHeight="1">
      <c r="B106" s="182"/>
      <c r="C106" s="238"/>
      <c r="D106" s="2" t="s">
        <v>236</v>
      </c>
      <c r="E106" s="235"/>
      <c r="F106" s="239"/>
      <c r="G106" s="125"/>
      <c r="H106" s="235"/>
      <c r="I106" s="235"/>
      <c r="J106" s="215" t="s">
        <v>124</v>
      </c>
      <c r="K106" s="216"/>
      <c r="L106" s="48"/>
      <c r="M106" s="115"/>
      <c r="N106" s="93"/>
      <c r="O106" s="125"/>
      <c r="P106" s="6" t="str">
        <f>IF(N106&gt;0,N106*G101,"")</f>
        <v/>
      </c>
      <c r="Q106" s="15"/>
      <c r="R106" s="15"/>
      <c r="S106" s="15"/>
      <c r="U106" s="104"/>
    </row>
    <row r="107" spans="2:21" ht="28" customHeight="1">
      <c r="B107" s="182"/>
      <c r="C107" s="238"/>
      <c r="D107" s="2" t="s">
        <v>236</v>
      </c>
      <c r="E107" s="235"/>
      <c r="F107" s="239"/>
      <c r="G107" s="126"/>
      <c r="H107" s="235"/>
      <c r="I107" s="235"/>
      <c r="J107" s="217" t="s">
        <v>126</v>
      </c>
      <c r="K107" s="218"/>
      <c r="L107" s="48"/>
      <c r="M107" s="116"/>
      <c r="N107" s="93"/>
      <c r="O107" s="126"/>
      <c r="P107" s="6" t="str">
        <f>IF(N107&gt;0,N107*G101,"")</f>
        <v/>
      </c>
      <c r="Q107" s="15"/>
      <c r="R107" s="15"/>
      <c r="S107" s="15"/>
      <c r="U107" s="105"/>
    </row>
    <row r="108" spans="2:21" ht="102" customHeight="1">
      <c r="B108" s="47"/>
      <c r="C108" s="2" t="s">
        <v>116</v>
      </c>
      <c r="D108" s="2" t="s">
        <v>236</v>
      </c>
      <c r="E108" s="13" t="s">
        <v>117</v>
      </c>
      <c r="F108" s="9" t="s">
        <v>118</v>
      </c>
      <c r="G108" s="23">
        <v>23</v>
      </c>
      <c r="H108" s="13"/>
      <c r="I108" s="13" t="s">
        <v>226</v>
      </c>
      <c r="J108" s="219" t="s">
        <v>134</v>
      </c>
      <c r="K108" s="220"/>
      <c r="L108" s="28"/>
      <c r="M108" s="13">
        <v>5</v>
      </c>
      <c r="N108" s="93"/>
      <c r="O108" s="23">
        <v>55</v>
      </c>
      <c r="P108" s="6" t="str">
        <f>IF(N108&gt;0,N108*G108,"")</f>
        <v/>
      </c>
      <c r="Q108" s="15"/>
      <c r="R108" s="15"/>
      <c r="S108" s="15"/>
      <c r="U108" s="87" t="str">
        <f aca="true" t="shared" si="4" ref="U108:U110">IF(OR(N108=0,N108&gt;=M108),"","Ordered amount lower than min. order amount")</f>
        <v/>
      </c>
    </row>
    <row r="109" spans="2:21" ht="102" customHeight="1">
      <c r="B109" s="47"/>
      <c r="C109" s="2" t="s">
        <v>119</v>
      </c>
      <c r="D109" s="2" t="s">
        <v>236</v>
      </c>
      <c r="E109" s="13" t="s">
        <v>120</v>
      </c>
      <c r="F109" s="9" t="s">
        <v>121</v>
      </c>
      <c r="G109" s="23">
        <v>20</v>
      </c>
      <c r="H109" s="13"/>
      <c r="I109" s="13" t="s">
        <v>226</v>
      </c>
      <c r="J109" s="221" t="s">
        <v>135</v>
      </c>
      <c r="K109" s="222"/>
      <c r="L109" s="50"/>
      <c r="M109" s="51">
        <v>5</v>
      </c>
      <c r="N109" s="93"/>
      <c r="O109" s="23">
        <v>43</v>
      </c>
      <c r="P109" s="6" t="str">
        <f>IF(N109&gt;0,N109*G109,"")</f>
        <v/>
      </c>
      <c r="Q109" s="15"/>
      <c r="R109" s="15"/>
      <c r="S109" s="15"/>
      <c r="U109" s="87" t="str">
        <f>IF(OR(N109=0,N109&gt;=M109),"","Ordered amount lower than min. order amount")</f>
        <v/>
      </c>
    </row>
    <row r="110" spans="2:21" ht="102" customHeight="1">
      <c r="B110" s="47"/>
      <c r="C110" s="2" t="s">
        <v>136</v>
      </c>
      <c r="D110" s="2" t="s">
        <v>236</v>
      </c>
      <c r="E110" s="13" t="s">
        <v>137</v>
      </c>
      <c r="F110" s="9" t="s">
        <v>138</v>
      </c>
      <c r="G110" s="23">
        <v>130</v>
      </c>
      <c r="H110" s="13"/>
      <c r="I110" s="13" t="s">
        <v>139</v>
      </c>
      <c r="J110" s="204" t="s">
        <v>140</v>
      </c>
      <c r="K110" s="205"/>
      <c r="L110" s="39"/>
      <c r="M110" s="43">
        <v>1</v>
      </c>
      <c r="N110" s="93"/>
      <c r="O110" s="23">
        <v>295</v>
      </c>
      <c r="P110" s="6" t="str">
        <f>IF(N110&gt;0,N110*G110,"")</f>
        <v/>
      </c>
      <c r="Q110" s="15"/>
      <c r="R110" s="15"/>
      <c r="S110" s="15"/>
      <c r="U110" s="87" t="str">
        <f t="shared" si="4"/>
        <v/>
      </c>
    </row>
    <row r="111" spans="2:21" ht="28" customHeight="1">
      <c r="B111" s="192"/>
      <c r="C111" s="240" t="s">
        <v>146</v>
      </c>
      <c r="D111" s="2" t="s">
        <v>236</v>
      </c>
      <c r="E111" s="192" t="s">
        <v>147</v>
      </c>
      <c r="F111" s="184" t="s">
        <v>149</v>
      </c>
      <c r="G111" s="176">
        <v>43</v>
      </c>
      <c r="H111" s="192"/>
      <c r="I111" s="192" t="s">
        <v>148</v>
      </c>
      <c r="J111" s="206" t="s">
        <v>143</v>
      </c>
      <c r="K111" s="206"/>
      <c r="L111" s="48"/>
      <c r="M111" s="114">
        <v>5</v>
      </c>
      <c r="N111" s="93"/>
      <c r="O111" s="176">
        <v>89</v>
      </c>
      <c r="P111" s="6" t="str">
        <f>IF(N111&gt;0,N111*G111,"")</f>
        <v/>
      </c>
      <c r="Q111" s="15"/>
      <c r="R111" s="15"/>
      <c r="S111" s="15"/>
      <c r="U111" s="103" t="str">
        <f>IF(OR(SUM(N111:N119)=0,SUM(N111:N119)&gt;=M111),"","Ordered amount lower than min. order amount")</f>
        <v/>
      </c>
    </row>
    <row r="112" spans="2:21" ht="28" customHeight="1">
      <c r="B112" s="192"/>
      <c r="C112" s="240"/>
      <c r="D112" s="2" t="s">
        <v>236</v>
      </c>
      <c r="E112" s="192"/>
      <c r="F112" s="184"/>
      <c r="G112" s="176"/>
      <c r="H112" s="192"/>
      <c r="I112" s="192"/>
      <c r="J112" s="207" t="s">
        <v>127</v>
      </c>
      <c r="K112" s="207"/>
      <c r="L112" s="48"/>
      <c r="M112" s="115"/>
      <c r="N112" s="93"/>
      <c r="O112" s="176"/>
      <c r="P112" s="6" t="str">
        <f>IF(N112&gt;0,N112*G111,"")</f>
        <v/>
      </c>
      <c r="Q112" s="15"/>
      <c r="R112" s="15"/>
      <c r="S112" s="15"/>
      <c r="U112" s="104"/>
    </row>
    <row r="113" spans="2:21" ht="28" customHeight="1">
      <c r="B113" s="192"/>
      <c r="C113" s="240"/>
      <c r="D113" s="2" t="s">
        <v>236</v>
      </c>
      <c r="E113" s="192"/>
      <c r="F113" s="184"/>
      <c r="G113" s="176"/>
      <c r="H113" s="192"/>
      <c r="I113" s="192"/>
      <c r="J113" s="208" t="s">
        <v>128</v>
      </c>
      <c r="K113" s="208"/>
      <c r="L113" s="48"/>
      <c r="M113" s="115"/>
      <c r="N113" s="93"/>
      <c r="O113" s="176"/>
      <c r="P113" s="6" t="str">
        <f>IF(N113&gt;0,N113*G111,"")</f>
        <v/>
      </c>
      <c r="Q113" s="15"/>
      <c r="R113" s="15"/>
      <c r="S113" s="15"/>
      <c r="U113" s="104"/>
    </row>
    <row r="114" spans="2:21" ht="28" customHeight="1">
      <c r="B114" s="192"/>
      <c r="C114" s="240"/>
      <c r="D114" s="2" t="s">
        <v>236</v>
      </c>
      <c r="E114" s="192"/>
      <c r="F114" s="184"/>
      <c r="G114" s="176"/>
      <c r="H114" s="192"/>
      <c r="I114" s="192"/>
      <c r="J114" s="209" t="s">
        <v>133</v>
      </c>
      <c r="K114" s="209"/>
      <c r="L114" s="48"/>
      <c r="M114" s="115"/>
      <c r="N114" s="93"/>
      <c r="O114" s="176"/>
      <c r="P114" s="6" t="str">
        <f>IF(N114&gt;0,N114*G111,"")</f>
        <v/>
      </c>
      <c r="Q114" s="15"/>
      <c r="R114" s="15"/>
      <c r="S114" s="15"/>
      <c r="U114" s="104"/>
    </row>
    <row r="115" spans="2:21" ht="28" customHeight="1">
      <c r="B115" s="192"/>
      <c r="C115" s="240"/>
      <c r="D115" s="2" t="s">
        <v>236</v>
      </c>
      <c r="E115" s="192"/>
      <c r="F115" s="184"/>
      <c r="G115" s="176"/>
      <c r="H115" s="192"/>
      <c r="I115" s="192"/>
      <c r="J115" s="210" t="s">
        <v>126</v>
      </c>
      <c r="K115" s="210"/>
      <c r="L115" s="48"/>
      <c r="M115" s="115"/>
      <c r="N115" s="93"/>
      <c r="O115" s="176"/>
      <c r="P115" s="6" t="str">
        <f>IF(N115&gt;0,N115*G111,"")</f>
        <v/>
      </c>
      <c r="Q115" s="15"/>
      <c r="R115" s="15"/>
      <c r="S115" s="15"/>
      <c r="U115" s="104"/>
    </row>
    <row r="116" spans="2:21" ht="28" customHeight="1">
      <c r="B116" s="192"/>
      <c r="C116" s="240"/>
      <c r="D116" s="2" t="s">
        <v>236</v>
      </c>
      <c r="E116" s="192"/>
      <c r="F116" s="184"/>
      <c r="G116" s="176"/>
      <c r="H116" s="192"/>
      <c r="I116" s="192"/>
      <c r="J116" s="199" t="s">
        <v>144</v>
      </c>
      <c r="K116" s="199"/>
      <c r="L116" s="48"/>
      <c r="M116" s="115"/>
      <c r="N116" s="93"/>
      <c r="O116" s="176"/>
      <c r="P116" s="6" t="str">
        <f>IF(N116&gt;0,N116*G111,"")</f>
        <v/>
      </c>
      <c r="Q116" s="15"/>
      <c r="R116" s="15"/>
      <c r="S116" s="15"/>
      <c r="U116" s="104"/>
    </row>
    <row r="117" spans="2:21" ht="28" customHeight="1">
      <c r="B117" s="192"/>
      <c r="C117" s="240"/>
      <c r="D117" s="2" t="s">
        <v>236</v>
      </c>
      <c r="E117" s="192"/>
      <c r="F117" s="184"/>
      <c r="G117" s="176"/>
      <c r="H117" s="192"/>
      <c r="I117" s="192"/>
      <c r="J117" s="200" t="s">
        <v>129</v>
      </c>
      <c r="K117" s="200"/>
      <c r="L117" s="48"/>
      <c r="M117" s="115"/>
      <c r="N117" s="93"/>
      <c r="O117" s="176"/>
      <c r="P117" s="6" t="str">
        <f>IF(N117&gt;0,N117*G111,"")</f>
        <v/>
      </c>
      <c r="Q117" s="15"/>
      <c r="R117" s="15"/>
      <c r="S117" s="15"/>
      <c r="U117" s="104"/>
    </row>
    <row r="118" spans="2:21" ht="28" customHeight="1">
      <c r="B118" s="192"/>
      <c r="C118" s="240"/>
      <c r="D118" s="2" t="s">
        <v>236</v>
      </c>
      <c r="E118" s="192"/>
      <c r="F118" s="184"/>
      <c r="G118" s="176"/>
      <c r="H118" s="192"/>
      <c r="I118" s="192"/>
      <c r="J118" s="201" t="s">
        <v>131</v>
      </c>
      <c r="K118" s="201"/>
      <c r="L118" s="48"/>
      <c r="M118" s="115"/>
      <c r="N118" s="93"/>
      <c r="O118" s="176"/>
      <c r="P118" s="6" t="str">
        <f>IF(N118&gt;0,N118*G111,"")</f>
        <v/>
      </c>
      <c r="Q118" s="15"/>
      <c r="R118" s="15"/>
      <c r="S118" s="15"/>
      <c r="U118" s="104"/>
    </row>
    <row r="119" spans="2:21" ht="28" customHeight="1">
      <c r="B119" s="192"/>
      <c r="C119" s="240"/>
      <c r="D119" s="2" t="s">
        <v>236</v>
      </c>
      <c r="E119" s="192"/>
      <c r="F119" s="184"/>
      <c r="G119" s="176"/>
      <c r="H119" s="192"/>
      <c r="I119" s="192"/>
      <c r="J119" s="202" t="s">
        <v>145</v>
      </c>
      <c r="K119" s="202"/>
      <c r="L119" s="45"/>
      <c r="M119" s="116"/>
      <c r="N119" s="93"/>
      <c r="O119" s="176"/>
      <c r="P119" s="6" t="str">
        <f>IF(N119&gt;0,N119*G111,"")</f>
        <v/>
      </c>
      <c r="Q119" s="15"/>
      <c r="R119" s="15"/>
      <c r="S119" s="15"/>
      <c r="U119" s="104"/>
    </row>
    <row r="120" spans="2:21" ht="28" customHeight="1">
      <c r="B120" s="182"/>
      <c r="C120" s="238" t="s">
        <v>3</v>
      </c>
      <c r="D120" s="2" t="s">
        <v>236</v>
      </c>
      <c r="E120" s="235" t="s">
        <v>151</v>
      </c>
      <c r="F120" s="184" t="s">
        <v>150</v>
      </c>
      <c r="G120" s="176">
        <v>47</v>
      </c>
      <c r="H120" s="235"/>
      <c r="I120" s="235" t="s">
        <v>152</v>
      </c>
      <c r="J120" s="203" t="s">
        <v>122</v>
      </c>
      <c r="K120" s="203"/>
      <c r="L120" s="45"/>
      <c r="M120" s="117">
        <v>5</v>
      </c>
      <c r="N120" s="93"/>
      <c r="O120" s="176">
        <v>115</v>
      </c>
      <c r="P120" s="6" t="str">
        <f>IF(N120&gt;0,N120*G120,"")</f>
        <v/>
      </c>
      <c r="Q120" s="15"/>
      <c r="R120" s="15"/>
      <c r="S120" s="15"/>
      <c r="U120" s="109" t="str">
        <f>IF(OR(SUM(N120:N124)=0,SUM(N120:N124)&gt;=M120),"","Ordered amount lower than min. order amount")</f>
        <v/>
      </c>
    </row>
    <row r="121" spans="2:21" ht="28" customHeight="1">
      <c r="B121" s="182"/>
      <c r="C121" s="238"/>
      <c r="D121" s="2" t="s">
        <v>236</v>
      </c>
      <c r="E121" s="235"/>
      <c r="F121" s="184"/>
      <c r="G121" s="176"/>
      <c r="H121" s="235"/>
      <c r="I121" s="235"/>
      <c r="J121" s="150" t="s">
        <v>131</v>
      </c>
      <c r="K121" s="150"/>
      <c r="L121" s="48"/>
      <c r="M121" s="118"/>
      <c r="N121" s="93"/>
      <c r="O121" s="176"/>
      <c r="P121" s="6" t="str">
        <f>IF(N121&gt;0,N121*G120,"")</f>
        <v/>
      </c>
      <c r="Q121" s="15"/>
      <c r="R121" s="15"/>
      <c r="S121" s="15"/>
      <c r="U121" s="110"/>
    </row>
    <row r="122" spans="2:21" ht="28" customHeight="1">
      <c r="B122" s="182"/>
      <c r="C122" s="238"/>
      <c r="D122" s="2" t="s">
        <v>236</v>
      </c>
      <c r="E122" s="235"/>
      <c r="F122" s="184"/>
      <c r="G122" s="176"/>
      <c r="H122" s="235"/>
      <c r="I122" s="235"/>
      <c r="J122" s="190" t="s">
        <v>129</v>
      </c>
      <c r="K122" s="190"/>
      <c r="L122" s="48"/>
      <c r="M122" s="118"/>
      <c r="N122" s="93"/>
      <c r="O122" s="176"/>
      <c r="P122" s="6" t="str">
        <f>IF(N122&gt;0,N122*G120,"")</f>
        <v/>
      </c>
      <c r="Q122" s="15"/>
      <c r="R122" s="15"/>
      <c r="S122" s="15"/>
      <c r="U122" s="110"/>
    </row>
    <row r="123" spans="2:21" ht="28" customHeight="1">
      <c r="B123" s="182"/>
      <c r="C123" s="238"/>
      <c r="D123" s="2" t="s">
        <v>236</v>
      </c>
      <c r="E123" s="235"/>
      <c r="F123" s="184"/>
      <c r="G123" s="176"/>
      <c r="H123" s="235"/>
      <c r="I123" s="235"/>
      <c r="J123" s="198" t="s">
        <v>143</v>
      </c>
      <c r="K123" s="198"/>
      <c r="L123" s="48"/>
      <c r="M123" s="118"/>
      <c r="N123" s="93"/>
      <c r="O123" s="176"/>
      <c r="P123" s="6" t="str">
        <f>IF(N123&gt;0,N123*G120,"")</f>
        <v/>
      </c>
      <c r="Q123" s="15"/>
      <c r="R123" s="15"/>
      <c r="S123" s="15"/>
      <c r="U123" s="110"/>
    </row>
    <row r="124" spans="2:21" ht="28" customHeight="1">
      <c r="B124" s="182"/>
      <c r="C124" s="238"/>
      <c r="D124" s="2" t="s">
        <v>236</v>
      </c>
      <c r="E124" s="235"/>
      <c r="F124" s="184"/>
      <c r="G124" s="176"/>
      <c r="H124" s="235"/>
      <c r="I124" s="235"/>
      <c r="J124" s="187" t="s">
        <v>127</v>
      </c>
      <c r="K124" s="187"/>
      <c r="L124" s="48"/>
      <c r="M124" s="119"/>
      <c r="N124" s="93"/>
      <c r="O124" s="176"/>
      <c r="P124" s="6" t="str">
        <f>IF(N124&gt;0,N124*G120,"")</f>
        <v/>
      </c>
      <c r="Q124" s="15"/>
      <c r="R124" s="15"/>
      <c r="S124" s="15"/>
      <c r="U124" s="111"/>
    </row>
    <row r="125" spans="2:21" ht="28" customHeight="1">
      <c r="B125" s="182"/>
      <c r="C125" s="238" t="s">
        <v>4</v>
      </c>
      <c r="D125" s="2" t="s">
        <v>236</v>
      </c>
      <c r="E125" s="235" t="s">
        <v>154</v>
      </c>
      <c r="F125" s="239" t="s">
        <v>153</v>
      </c>
      <c r="G125" s="176">
        <v>23</v>
      </c>
      <c r="H125" s="180"/>
      <c r="I125" s="180" t="s">
        <v>156</v>
      </c>
      <c r="J125" s="188" t="s">
        <v>124</v>
      </c>
      <c r="K125" s="188"/>
      <c r="L125" s="48"/>
      <c r="M125" s="114">
        <v>5</v>
      </c>
      <c r="N125" s="93"/>
      <c r="O125" s="176">
        <v>49</v>
      </c>
      <c r="P125" s="6" t="str">
        <f>IF(N125&gt;0,N125*G125,"")</f>
        <v/>
      </c>
      <c r="Q125" s="15"/>
      <c r="R125" s="15"/>
      <c r="S125" s="15"/>
      <c r="U125" s="109" t="str">
        <f>IF(OR(SUM(N125:N131)=0,SUM(N125:N131)&gt;=M125),"","Ordered amount lower than min. order amount")</f>
        <v/>
      </c>
    </row>
    <row r="126" spans="2:21" ht="28" customHeight="1">
      <c r="B126" s="182"/>
      <c r="C126" s="238"/>
      <c r="D126" s="2" t="s">
        <v>236</v>
      </c>
      <c r="E126" s="235"/>
      <c r="F126" s="239"/>
      <c r="G126" s="176"/>
      <c r="H126" s="180"/>
      <c r="I126" s="180"/>
      <c r="J126" s="187" t="s">
        <v>127</v>
      </c>
      <c r="K126" s="187"/>
      <c r="L126" s="48"/>
      <c r="M126" s="115"/>
      <c r="N126" s="93"/>
      <c r="O126" s="176"/>
      <c r="P126" s="6" t="str">
        <f>IF(N126&gt;0,N126*G125,"")</f>
        <v/>
      </c>
      <c r="Q126" s="15"/>
      <c r="R126" s="15"/>
      <c r="S126" s="15"/>
      <c r="U126" s="110"/>
    </row>
    <row r="127" spans="2:21" ht="28" customHeight="1">
      <c r="B127" s="182"/>
      <c r="C127" s="238"/>
      <c r="D127" s="2" t="s">
        <v>236</v>
      </c>
      <c r="E127" s="235"/>
      <c r="F127" s="239"/>
      <c r="G127" s="176"/>
      <c r="H127" s="180"/>
      <c r="I127" s="180"/>
      <c r="J127" s="193" t="s">
        <v>155</v>
      </c>
      <c r="K127" s="193"/>
      <c r="L127" s="49"/>
      <c r="M127" s="115"/>
      <c r="N127" s="93"/>
      <c r="O127" s="176"/>
      <c r="P127" s="6" t="str">
        <f>IF(N127&gt;0,N127*G125,"")</f>
        <v/>
      </c>
      <c r="Q127" s="15"/>
      <c r="R127" s="15"/>
      <c r="S127" s="15"/>
      <c r="U127" s="110"/>
    </row>
    <row r="128" spans="2:21" ht="28" customHeight="1">
      <c r="B128" s="182"/>
      <c r="C128" s="238"/>
      <c r="D128" s="2" t="s">
        <v>236</v>
      </c>
      <c r="E128" s="235"/>
      <c r="F128" s="239"/>
      <c r="G128" s="176"/>
      <c r="H128" s="180"/>
      <c r="I128" s="180"/>
      <c r="J128" s="189" t="s">
        <v>130</v>
      </c>
      <c r="K128" s="189"/>
      <c r="L128" s="48"/>
      <c r="M128" s="115"/>
      <c r="N128" s="93"/>
      <c r="O128" s="176"/>
      <c r="P128" s="6" t="str">
        <f>IF(N128&gt;0,N128*G125,"")</f>
        <v/>
      </c>
      <c r="Q128" s="15"/>
      <c r="R128" s="15"/>
      <c r="S128" s="15"/>
      <c r="U128" s="110"/>
    </row>
    <row r="129" spans="2:21" ht="28" customHeight="1">
      <c r="B129" s="182"/>
      <c r="C129" s="238"/>
      <c r="D129" s="2" t="s">
        <v>236</v>
      </c>
      <c r="E129" s="235"/>
      <c r="F129" s="239"/>
      <c r="G129" s="176"/>
      <c r="H129" s="180"/>
      <c r="I129" s="180"/>
      <c r="J129" s="190" t="s">
        <v>129</v>
      </c>
      <c r="K129" s="190"/>
      <c r="L129" s="48"/>
      <c r="M129" s="115"/>
      <c r="N129" s="93"/>
      <c r="O129" s="176"/>
      <c r="P129" s="6" t="str">
        <f>IF(N129&gt;0,N129*G125,"")</f>
        <v/>
      </c>
      <c r="Q129" s="15"/>
      <c r="R129" s="15"/>
      <c r="S129" s="15"/>
      <c r="U129" s="110"/>
    </row>
    <row r="130" spans="2:21" ht="28" customHeight="1">
      <c r="B130" s="182"/>
      <c r="C130" s="238"/>
      <c r="D130" s="2" t="s">
        <v>236</v>
      </c>
      <c r="E130" s="235"/>
      <c r="F130" s="239"/>
      <c r="G130" s="176"/>
      <c r="H130" s="180"/>
      <c r="I130" s="180"/>
      <c r="J130" s="196" t="s">
        <v>132</v>
      </c>
      <c r="K130" s="196"/>
      <c r="L130" s="48"/>
      <c r="M130" s="115"/>
      <c r="N130" s="93"/>
      <c r="O130" s="176"/>
      <c r="P130" s="6" t="str">
        <f>IF(N130&gt;0,N130*G125,"")</f>
        <v/>
      </c>
      <c r="Q130" s="15"/>
      <c r="R130" s="15"/>
      <c r="S130" s="15"/>
      <c r="U130" s="110"/>
    </row>
    <row r="131" spans="2:21" ht="28" customHeight="1">
      <c r="B131" s="182"/>
      <c r="C131" s="238"/>
      <c r="D131" s="2" t="s">
        <v>236</v>
      </c>
      <c r="E131" s="235"/>
      <c r="F131" s="239"/>
      <c r="G131" s="176"/>
      <c r="H131" s="180"/>
      <c r="I131" s="180"/>
      <c r="J131" s="180" t="s">
        <v>125</v>
      </c>
      <c r="K131" s="180"/>
      <c r="L131" s="45"/>
      <c r="M131" s="116"/>
      <c r="N131" s="93"/>
      <c r="O131" s="176"/>
      <c r="P131" s="6" t="str">
        <f>IF(N131&gt;0,N131*G125,"")</f>
        <v/>
      </c>
      <c r="Q131" s="15"/>
      <c r="R131" s="15"/>
      <c r="S131" s="15"/>
      <c r="U131" s="111"/>
    </row>
    <row r="132" spans="2:21" ht="28" customHeight="1">
      <c r="B132" s="182"/>
      <c r="C132" s="183" t="s">
        <v>158</v>
      </c>
      <c r="D132" s="2" t="s">
        <v>236</v>
      </c>
      <c r="E132" s="180" t="s">
        <v>157</v>
      </c>
      <c r="F132" s="184" t="s">
        <v>159</v>
      </c>
      <c r="G132" s="176">
        <v>18</v>
      </c>
      <c r="H132" s="180"/>
      <c r="I132" s="180" t="s">
        <v>160</v>
      </c>
      <c r="J132" s="191" t="s">
        <v>133</v>
      </c>
      <c r="K132" s="191"/>
      <c r="L132" s="48"/>
      <c r="M132" s="114">
        <v>5</v>
      </c>
      <c r="N132" s="93"/>
      <c r="O132" s="176">
        <v>39</v>
      </c>
      <c r="P132" s="6" t="str">
        <f>IF(N132&gt;0,N132*G132,"")</f>
        <v/>
      </c>
      <c r="Q132" s="15"/>
      <c r="R132" s="15"/>
      <c r="S132" s="15"/>
      <c r="U132" s="109" t="str">
        <f>IF(OR(SUM(N132:N136)=0,SUM(N132:N136)&gt;=M132),"","Ordered amount lower than min. order amount")</f>
        <v/>
      </c>
    </row>
    <row r="133" spans="2:21" ht="28" customHeight="1">
      <c r="B133" s="182"/>
      <c r="C133" s="183"/>
      <c r="D133" s="2" t="s">
        <v>236</v>
      </c>
      <c r="E133" s="180"/>
      <c r="F133" s="184"/>
      <c r="G133" s="176"/>
      <c r="H133" s="180"/>
      <c r="I133" s="180"/>
      <c r="J133" s="197" t="s">
        <v>161</v>
      </c>
      <c r="K133" s="197"/>
      <c r="L133" s="48"/>
      <c r="M133" s="115"/>
      <c r="N133" s="93"/>
      <c r="O133" s="176"/>
      <c r="P133" s="6" t="str">
        <f>IF(N133&gt;0,N133*G132,"")</f>
        <v/>
      </c>
      <c r="Q133" s="15"/>
      <c r="R133" s="15"/>
      <c r="S133" s="15"/>
      <c r="U133" s="110"/>
    </row>
    <row r="134" spans="2:21" ht="28" customHeight="1">
      <c r="B134" s="182"/>
      <c r="C134" s="183"/>
      <c r="D134" s="2" t="s">
        <v>236</v>
      </c>
      <c r="E134" s="180"/>
      <c r="F134" s="184"/>
      <c r="G134" s="176"/>
      <c r="H134" s="180"/>
      <c r="I134" s="180"/>
      <c r="J134" s="189" t="s">
        <v>130</v>
      </c>
      <c r="K134" s="189"/>
      <c r="L134" s="48"/>
      <c r="M134" s="115"/>
      <c r="N134" s="93"/>
      <c r="O134" s="176"/>
      <c r="P134" s="6" t="str">
        <f>IF(N134&gt;0,N134*G132,"")</f>
        <v/>
      </c>
      <c r="Q134" s="15"/>
      <c r="R134" s="15"/>
      <c r="S134" s="15"/>
      <c r="U134" s="110"/>
    </row>
    <row r="135" spans="2:21" ht="28" customHeight="1">
      <c r="B135" s="182"/>
      <c r="C135" s="183"/>
      <c r="D135" s="2" t="s">
        <v>236</v>
      </c>
      <c r="E135" s="180"/>
      <c r="F135" s="184"/>
      <c r="G135" s="176"/>
      <c r="H135" s="180"/>
      <c r="I135" s="180"/>
      <c r="J135" s="193" t="s">
        <v>155</v>
      </c>
      <c r="K135" s="193"/>
      <c r="L135" s="49"/>
      <c r="M135" s="115"/>
      <c r="N135" s="93"/>
      <c r="O135" s="176"/>
      <c r="P135" s="6" t="str">
        <f>IF(N135&gt;0,N135*G132,"")</f>
        <v/>
      </c>
      <c r="Q135" s="15"/>
      <c r="R135" s="15"/>
      <c r="S135" s="15"/>
      <c r="U135" s="110"/>
    </row>
    <row r="136" spans="2:21" ht="28" customHeight="1">
      <c r="B136" s="182"/>
      <c r="C136" s="183"/>
      <c r="D136" s="2" t="s">
        <v>236</v>
      </c>
      <c r="E136" s="180"/>
      <c r="F136" s="184"/>
      <c r="G136" s="176"/>
      <c r="H136" s="180"/>
      <c r="I136" s="180"/>
      <c r="J136" s="187" t="s">
        <v>127</v>
      </c>
      <c r="K136" s="187"/>
      <c r="L136" s="48"/>
      <c r="M136" s="116"/>
      <c r="N136" s="93"/>
      <c r="O136" s="176"/>
      <c r="P136" s="6" t="str">
        <f>IF(N136&gt;0,N136*G132,"")</f>
        <v/>
      </c>
      <c r="Q136" s="15"/>
      <c r="R136" s="15"/>
      <c r="S136" s="15"/>
      <c r="U136" s="111"/>
    </row>
    <row r="137" spans="2:21" ht="28" customHeight="1">
      <c r="B137" s="182"/>
      <c r="C137" s="183" t="s">
        <v>162</v>
      </c>
      <c r="D137" s="2" t="s">
        <v>236</v>
      </c>
      <c r="E137" s="180" t="s">
        <v>163</v>
      </c>
      <c r="F137" s="184" t="s">
        <v>164</v>
      </c>
      <c r="G137" s="176">
        <v>77</v>
      </c>
      <c r="H137" s="180"/>
      <c r="I137" s="180" t="s">
        <v>165</v>
      </c>
      <c r="J137" s="194" t="s">
        <v>126</v>
      </c>
      <c r="K137" s="194"/>
      <c r="L137" s="48"/>
      <c r="M137" s="114">
        <v>3</v>
      </c>
      <c r="N137" s="93"/>
      <c r="O137" s="176">
        <v>165</v>
      </c>
      <c r="P137" s="6" t="str">
        <f>IF(N137&gt;0,N137*G137,"")</f>
        <v/>
      </c>
      <c r="Q137" s="15"/>
      <c r="R137" s="15"/>
      <c r="S137" s="15"/>
      <c r="U137" s="106" t="str">
        <f>IF(OR(SUM(N137:N140)=0,SUM(N137:N140)&gt;=M137),"","Ordered amount lower than min. order amount")</f>
        <v/>
      </c>
    </row>
    <row r="138" spans="2:21" ht="28" customHeight="1">
      <c r="B138" s="182"/>
      <c r="C138" s="183"/>
      <c r="D138" s="2" t="s">
        <v>236</v>
      </c>
      <c r="E138" s="180"/>
      <c r="F138" s="184"/>
      <c r="G138" s="176"/>
      <c r="H138" s="180"/>
      <c r="I138" s="180"/>
      <c r="J138" s="150" t="s">
        <v>131</v>
      </c>
      <c r="K138" s="150"/>
      <c r="L138" s="48"/>
      <c r="M138" s="115"/>
      <c r="N138" s="93"/>
      <c r="O138" s="176"/>
      <c r="P138" s="6" t="str">
        <f>IF(N138&gt;0,N138*G137,"")</f>
        <v/>
      </c>
      <c r="Q138" s="15"/>
      <c r="R138" s="15"/>
      <c r="S138" s="15"/>
      <c r="U138" s="107"/>
    </row>
    <row r="139" spans="2:21" ht="28" customHeight="1">
      <c r="B139" s="182"/>
      <c r="C139" s="183"/>
      <c r="D139" s="2" t="s">
        <v>236</v>
      </c>
      <c r="E139" s="180"/>
      <c r="F139" s="184"/>
      <c r="G139" s="176"/>
      <c r="H139" s="180"/>
      <c r="I139" s="180"/>
      <c r="J139" s="195" t="s">
        <v>128</v>
      </c>
      <c r="K139" s="195"/>
      <c r="L139" s="48"/>
      <c r="M139" s="115"/>
      <c r="N139" s="93"/>
      <c r="O139" s="176"/>
      <c r="P139" s="6" t="str">
        <f>IF(N139&gt;0,N139*G137,"")</f>
        <v/>
      </c>
      <c r="Q139" s="15"/>
      <c r="R139" s="15"/>
      <c r="S139" s="15"/>
      <c r="U139" s="107"/>
    </row>
    <row r="140" spans="2:21" ht="28" customHeight="1">
      <c r="B140" s="182"/>
      <c r="C140" s="183"/>
      <c r="D140" s="2" t="s">
        <v>236</v>
      </c>
      <c r="E140" s="180"/>
      <c r="F140" s="184"/>
      <c r="G140" s="176"/>
      <c r="H140" s="180"/>
      <c r="I140" s="180"/>
      <c r="J140" s="180" t="s">
        <v>125</v>
      </c>
      <c r="K140" s="180"/>
      <c r="L140" s="45"/>
      <c r="M140" s="116"/>
      <c r="N140" s="93"/>
      <c r="O140" s="176"/>
      <c r="P140" s="6" t="str">
        <f>IF(N140&gt;0,N140*G137,"")</f>
        <v/>
      </c>
      <c r="Q140" s="15"/>
      <c r="R140" s="15"/>
      <c r="S140" s="15"/>
      <c r="U140" s="108"/>
    </row>
    <row r="141" spans="2:21" ht="102" customHeight="1">
      <c r="B141" s="47"/>
      <c r="C141" s="52" t="s">
        <v>166</v>
      </c>
      <c r="D141" s="2" t="s">
        <v>236</v>
      </c>
      <c r="E141" s="38" t="s">
        <v>167</v>
      </c>
      <c r="F141" s="75" t="s">
        <v>168</v>
      </c>
      <c r="G141" s="53">
        <v>127</v>
      </c>
      <c r="H141" s="38"/>
      <c r="I141" s="38" t="s">
        <v>169</v>
      </c>
      <c r="J141" s="192" t="s">
        <v>135</v>
      </c>
      <c r="K141" s="192"/>
      <c r="L141" s="39"/>
      <c r="M141" s="54">
        <v>3</v>
      </c>
      <c r="N141" s="93"/>
      <c r="O141" s="53">
        <v>275</v>
      </c>
      <c r="P141" s="6" t="str">
        <f>IF(N141&gt;0,N141*G141,"")</f>
        <v/>
      </c>
      <c r="Q141" s="15"/>
      <c r="R141" s="15"/>
      <c r="S141" s="15"/>
      <c r="U141" s="88" t="str">
        <f>IF(OR(N141=0,N141&gt;=M141),"","Ordered amount lower than min. order amount")</f>
        <v/>
      </c>
    </row>
    <row r="142" spans="2:21" ht="102" customHeight="1">
      <c r="B142" s="47"/>
      <c r="C142" s="52" t="s">
        <v>170</v>
      </c>
      <c r="D142" s="2" t="s">
        <v>236</v>
      </c>
      <c r="E142" s="44" t="s">
        <v>171</v>
      </c>
      <c r="F142" s="75" t="s">
        <v>172</v>
      </c>
      <c r="G142" s="53">
        <v>66</v>
      </c>
      <c r="H142" s="44"/>
      <c r="I142" s="44" t="s">
        <v>173</v>
      </c>
      <c r="J142" s="192" t="s">
        <v>135</v>
      </c>
      <c r="K142" s="192"/>
      <c r="L142" s="39"/>
      <c r="M142" s="54">
        <v>5</v>
      </c>
      <c r="N142" s="93"/>
      <c r="O142" s="53">
        <v>139</v>
      </c>
      <c r="P142" s="6" t="str">
        <f>IF(N142&gt;0,N142*G142,"")</f>
        <v/>
      </c>
      <c r="Q142" s="15"/>
      <c r="R142" s="15"/>
      <c r="S142" s="15"/>
      <c r="U142" s="88" t="str">
        <f>IF(OR(N142=0,N142&gt;=M142),"","Ordered amount lower than min. order amount")</f>
        <v/>
      </c>
    </row>
    <row r="143" spans="2:21" ht="28" customHeight="1">
      <c r="B143" s="182"/>
      <c r="C143" s="183" t="s">
        <v>176</v>
      </c>
      <c r="D143" s="2" t="s">
        <v>236</v>
      </c>
      <c r="E143" s="180" t="s">
        <v>174</v>
      </c>
      <c r="F143" s="184" t="s">
        <v>175</v>
      </c>
      <c r="G143" s="120">
        <v>52</v>
      </c>
      <c r="H143" s="182"/>
      <c r="I143" s="180" t="s">
        <v>177</v>
      </c>
      <c r="J143" s="180" t="s">
        <v>125</v>
      </c>
      <c r="K143" s="180"/>
      <c r="L143" s="45"/>
      <c r="M143" s="117">
        <v>5</v>
      </c>
      <c r="N143" s="93"/>
      <c r="O143" s="120">
        <v>115</v>
      </c>
      <c r="P143" s="6" t="str">
        <f>IF(N143&gt;0,N143*G143,"")</f>
        <v/>
      </c>
      <c r="Q143" s="15"/>
      <c r="R143" s="15"/>
      <c r="S143" s="15"/>
      <c r="U143" s="109" t="str">
        <f>IF(OR(SUM(N143:N149)=0,SUM(N143:N149)&gt;=M143),"","Ordered amount lower than min. order amount")</f>
        <v/>
      </c>
    </row>
    <row r="144" spans="2:21" ht="28" customHeight="1">
      <c r="B144" s="182"/>
      <c r="C144" s="183"/>
      <c r="D144" s="2" t="s">
        <v>236</v>
      </c>
      <c r="E144" s="180"/>
      <c r="F144" s="184"/>
      <c r="G144" s="120"/>
      <c r="H144" s="182"/>
      <c r="I144" s="180"/>
      <c r="J144" s="191" t="s">
        <v>133</v>
      </c>
      <c r="K144" s="191"/>
      <c r="L144" s="48"/>
      <c r="M144" s="118"/>
      <c r="N144" s="93"/>
      <c r="O144" s="120"/>
      <c r="P144" s="6" t="str">
        <f>IF(N144&gt;0,N144*G143,"")</f>
        <v/>
      </c>
      <c r="Q144" s="15"/>
      <c r="R144" s="15"/>
      <c r="S144" s="15"/>
      <c r="U144" s="110"/>
    </row>
    <row r="145" spans="2:21" ht="28" customHeight="1">
      <c r="B145" s="182"/>
      <c r="C145" s="183"/>
      <c r="D145" s="2" t="s">
        <v>236</v>
      </c>
      <c r="E145" s="180"/>
      <c r="F145" s="184"/>
      <c r="G145" s="120"/>
      <c r="H145" s="182"/>
      <c r="I145" s="180"/>
      <c r="J145" s="187" t="s">
        <v>127</v>
      </c>
      <c r="K145" s="187"/>
      <c r="L145" s="48"/>
      <c r="M145" s="118"/>
      <c r="N145" s="93"/>
      <c r="O145" s="120"/>
      <c r="P145" s="6" t="str">
        <f>IF(N145&gt;0,N145*G143,"")</f>
        <v/>
      </c>
      <c r="Q145" s="15"/>
      <c r="R145" s="15"/>
      <c r="S145" s="15"/>
      <c r="U145" s="110"/>
    </row>
    <row r="146" spans="2:21" ht="28" customHeight="1">
      <c r="B146" s="182"/>
      <c r="C146" s="183"/>
      <c r="D146" s="2" t="s">
        <v>236</v>
      </c>
      <c r="E146" s="180"/>
      <c r="F146" s="184"/>
      <c r="G146" s="120"/>
      <c r="H146" s="182"/>
      <c r="I146" s="180"/>
      <c r="J146" s="188" t="s">
        <v>124</v>
      </c>
      <c r="K146" s="188"/>
      <c r="L146" s="48"/>
      <c r="M146" s="118"/>
      <c r="N146" s="93"/>
      <c r="O146" s="120"/>
      <c r="P146" s="6" t="str">
        <f>IF(N146&gt;0,N146*G143,"")</f>
        <v/>
      </c>
      <c r="Q146" s="15"/>
      <c r="R146" s="15"/>
      <c r="S146" s="15"/>
      <c r="U146" s="110"/>
    </row>
    <row r="147" spans="2:21" ht="28" customHeight="1">
      <c r="B147" s="182"/>
      <c r="C147" s="183"/>
      <c r="D147" s="2" t="s">
        <v>236</v>
      </c>
      <c r="E147" s="180"/>
      <c r="F147" s="184"/>
      <c r="G147" s="120"/>
      <c r="H147" s="182"/>
      <c r="I147" s="180"/>
      <c r="J147" s="150" t="s">
        <v>131</v>
      </c>
      <c r="K147" s="150"/>
      <c r="L147" s="48"/>
      <c r="M147" s="118"/>
      <c r="N147" s="93"/>
      <c r="O147" s="120"/>
      <c r="P147" s="6" t="str">
        <f>IF(N147&gt;0,N147*G143,"")</f>
        <v/>
      </c>
      <c r="Q147" s="15"/>
      <c r="R147" s="15"/>
      <c r="S147" s="15"/>
      <c r="U147" s="110"/>
    </row>
    <row r="148" spans="2:21" ht="28" customHeight="1">
      <c r="B148" s="182"/>
      <c r="C148" s="183"/>
      <c r="D148" s="2" t="s">
        <v>236</v>
      </c>
      <c r="E148" s="180"/>
      <c r="F148" s="184"/>
      <c r="G148" s="120"/>
      <c r="H148" s="182"/>
      <c r="I148" s="180"/>
      <c r="J148" s="189" t="s">
        <v>130</v>
      </c>
      <c r="K148" s="189"/>
      <c r="L148" s="48"/>
      <c r="M148" s="118"/>
      <c r="N148" s="93"/>
      <c r="O148" s="120"/>
      <c r="P148" s="6" t="str">
        <f>IF(N148&gt;0,N148*G143,"")</f>
        <v/>
      </c>
      <c r="Q148" s="15"/>
      <c r="R148" s="15"/>
      <c r="S148" s="15"/>
      <c r="U148" s="110"/>
    </row>
    <row r="149" spans="2:21" ht="28" customHeight="1">
      <c r="B149" s="182"/>
      <c r="C149" s="183"/>
      <c r="D149" s="2" t="s">
        <v>236</v>
      </c>
      <c r="E149" s="180"/>
      <c r="F149" s="184"/>
      <c r="G149" s="120"/>
      <c r="H149" s="182"/>
      <c r="I149" s="180"/>
      <c r="J149" s="190" t="s">
        <v>129</v>
      </c>
      <c r="K149" s="190"/>
      <c r="L149" s="48"/>
      <c r="M149" s="119"/>
      <c r="N149" s="93"/>
      <c r="O149" s="120"/>
      <c r="P149" s="6" t="str">
        <f>IF(N149&gt;0,N149*G143,"")</f>
        <v/>
      </c>
      <c r="Q149" s="15"/>
      <c r="R149" s="15"/>
      <c r="S149" s="15"/>
      <c r="U149" s="111"/>
    </row>
    <row r="150" spans="2:21" ht="28" customHeight="1">
      <c r="B150" s="182"/>
      <c r="C150" s="183" t="s">
        <v>178</v>
      </c>
      <c r="D150" s="2" t="s">
        <v>236</v>
      </c>
      <c r="E150" s="180" t="s">
        <v>174</v>
      </c>
      <c r="F150" s="184" t="s">
        <v>175</v>
      </c>
      <c r="G150" s="120">
        <v>63</v>
      </c>
      <c r="H150" s="182"/>
      <c r="I150" s="180" t="s">
        <v>179</v>
      </c>
      <c r="J150" s="180" t="s">
        <v>125</v>
      </c>
      <c r="K150" s="180"/>
      <c r="L150" s="45"/>
      <c r="M150" s="114">
        <v>5</v>
      </c>
      <c r="N150" s="93"/>
      <c r="O150" s="120">
        <v>139</v>
      </c>
      <c r="P150" s="6" t="str">
        <f>IF(N150&gt;0,N150*G150,"")</f>
        <v/>
      </c>
      <c r="Q150" s="15"/>
      <c r="R150" s="15"/>
      <c r="S150" s="15"/>
      <c r="U150" s="109" t="str">
        <f>IF(OR(SUM(N150:N156)=0,SUM(N150:N156)&gt;=M150),"","Ordered amount lower than min. order amount")</f>
        <v/>
      </c>
    </row>
    <row r="151" spans="2:21" ht="28" customHeight="1">
      <c r="B151" s="182"/>
      <c r="C151" s="183"/>
      <c r="D151" s="2" t="s">
        <v>236</v>
      </c>
      <c r="E151" s="180"/>
      <c r="F151" s="184"/>
      <c r="G151" s="120"/>
      <c r="H151" s="182"/>
      <c r="I151" s="180"/>
      <c r="J151" s="191" t="s">
        <v>133</v>
      </c>
      <c r="K151" s="191"/>
      <c r="L151" s="48"/>
      <c r="M151" s="115"/>
      <c r="N151" s="93"/>
      <c r="O151" s="120"/>
      <c r="P151" s="6" t="str">
        <f>IF(N151&gt;0,N151*G150,"")</f>
        <v/>
      </c>
      <c r="Q151" s="15"/>
      <c r="R151" s="15"/>
      <c r="S151" s="15"/>
      <c r="U151" s="110"/>
    </row>
    <row r="152" spans="2:21" ht="28" customHeight="1">
      <c r="B152" s="182"/>
      <c r="C152" s="183"/>
      <c r="D152" s="2" t="s">
        <v>236</v>
      </c>
      <c r="E152" s="180"/>
      <c r="F152" s="184"/>
      <c r="G152" s="120"/>
      <c r="H152" s="182"/>
      <c r="I152" s="180"/>
      <c r="J152" s="187" t="s">
        <v>127</v>
      </c>
      <c r="K152" s="187"/>
      <c r="L152" s="48"/>
      <c r="M152" s="115"/>
      <c r="N152" s="93"/>
      <c r="O152" s="120"/>
      <c r="P152" s="6" t="str">
        <f>IF(N152&gt;0,N152*G150,"")</f>
        <v/>
      </c>
      <c r="Q152" s="15"/>
      <c r="R152" s="15"/>
      <c r="S152" s="15"/>
      <c r="U152" s="110"/>
    </row>
    <row r="153" spans="2:21" ht="28" customHeight="1">
      <c r="B153" s="182"/>
      <c r="C153" s="183"/>
      <c r="D153" s="2" t="s">
        <v>236</v>
      </c>
      <c r="E153" s="180"/>
      <c r="F153" s="184"/>
      <c r="G153" s="120"/>
      <c r="H153" s="182"/>
      <c r="I153" s="180"/>
      <c r="J153" s="188" t="s">
        <v>124</v>
      </c>
      <c r="K153" s="188"/>
      <c r="L153" s="48"/>
      <c r="M153" s="115"/>
      <c r="N153" s="93"/>
      <c r="O153" s="120"/>
      <c r="P153" s="6" t="str">
        <f>IF(N153&gt;0,N153*G150,"")</f>
        <v/>
      </c>
      <c r="Q153" s="15"/>
      <c r="R153" s="15"/>
      <c r="S153" s="15"/>
      <c r="U153" s="110"/>
    </row>
    <row r="154" spans="2:21" ht="28" customHeight="1">
      <c r="B154" s="182"/>
      <c r="C154" s="183"/>
      <c r="D154" s="2" t="s">
        <v>236</v>
      </c>
      <c r="E154" s="180"/>
      <c r="F154" s="184"/>
      <c r="G154" s="120"/>
      <c r="H154" s="182"/>
      <c r="I154" s="180"/>
      <c r="J154" s="150" t="s">
        <v>131</v>
      </c>
      <c r="K154" s="150"/>
      <c r="L154" s="48"/>
      <c r="M154" s="115"/>
      <c r="N154" s="93"/>
      <c r="O154" s="120"/>
      <c r="P154" s="6" t="str">
        <f>IF(N154&gt;0,N154*G150,"")</f>
        <v/>
      </c>
      <c r="Q154" s="15"/>
      <c r="R154" s="15"/>
      <c r="S154" s="15"/>
      <c r="U154" s="110"/>
    </row>
    <row r="155" spans="2:21" ht="28" customHeight="1">
      <c r="B155" s="182"/>
      <c r="C155" s="183"/>
      <c r="D155" s="2" t="s">
        <v>236</v>
      </c>
      <c r="E155" s="180"/>
      <c r="F155" s="184"/>
      <c r="G155" s="120"/>
      <c r="H155" s="182"/>
      <c r="I155" s="180"/>
      <c r="J155" s="189" t="s">
        <v>130</v>
      </c>
      <c r="K155" s="189"/>
      <c r="L155" s="48"/>
      <c r="M155" s="115"/>
      <c r="N155" s="93"/>
      <c r="O155" s="120"/>
      <c r="P155" s="6" t="str">
        <f>IF(N155&gt;0,N155*G150,"")</f>
        <v/>
      </c>
      <c r="Q155" s="15"/>
      <c r="R155" s="15"/>
      <c r="S155" s="15"/>
      <c r="U155" s="110"/>
    </row>
    <row r="156" spans="2:21" ht="28" customHeight="1">
      <c r="B156" s="182"/>
      <c r="C156" s="183"/>
      <c r="D156" s="2" t="s">
        <v>236</v>
      </c>
      <c r="E156" s="180"/>
      <c r="F156" s="184"/>
      <c r="G156" s="120"/>
      <c r="H156" s="182"/>
      <c r="I156" s="180"/>
      <c r="J156" s="190" t="s">
        <v>129</v>
      </c>
      <c r="K156" s="190"/>
      <c r="L156" s="48"/>
      <c r="M156" s="116"/>
      <c r="N156" s="93"/>
      <c r="O156" s="120"/>
      <c r="P156" s="6" t="str">
        <f>IF(N156&gt;0,N156*G150,"")</f>
        <v/>
      </c>
      <c r="Q156" s="15"/>
      <c r="R156" s="15"/>
      <c r="S156" s="15"/>
      <c r="U156" s="111"/>
    </row>
    <row r="157" spans="2:21" ht="28" customHeight="1">
      <c r="B157" s="182"/>
      <c r="C157" s="183" t="s">
        <v>180</v>
      </c>
      <c r="D157" s="2" t="s">
        <v>236</v>
      </c>
      <c r="E157" s="180" t="s">
        <v>181</v>
      </c>
      <c r="F157" s="184" t="s">
        <v>182</v>
      </c>
      <c r="G157" s="120">
        <v>47</v>
      </c>
      <c r="H157" s="182"/>
      <c r="I157" s="180" t="s">
        <v>183</v>
      </c>
      <c r="J157" s="55"/>
      <c r="K157" s="56"/>
      <c r="M157" s="117">
        <v>5</v>
      </c>
      <c r="N157" s="93"/>
      <c r="O157" s="120">
        <v>95</v>
      </c>
      <c r="P157" s="6" t="str">
        <f>IF(N157&gt;0,N157*G157,"")</f>
        <v/>
      </c>
      <c r="Q157" s="15"/>
      <c r="R157" s="15"/>
      <c r="S157" s="15"/>
      <c r="U157" s="103" t="str">
        <f>IF(OR(SUM(N157:N162)=0,SUM(N157:N162)&gt;=M157),"","Ordered amount lower than min. order amount")</f>
        <v/>
      </c>
    </row>
    <row r="158" spans="2:21" ht="28" customHeight="1">
      <c r="B158" s="182"/>
      <c r="C158" s="183"/>
      <c r="D158" s="2" t="s">
        <v>236</v>
      </c>
      <c r="E158" s="180"/>
      <c r="F158" s="184"/>
      <c r="G158" s="120"/>
      <c r="H158" s="182"/>
      <c r="I158" s="180"/>
      <c r="J158" s="57"/>
      <c r="K158" s="58"/>
      <c r="M158" s="118"/>
      <c r="N158" s="93"/>
      <c r="O158" s="120"/>
      <c r="P158" s="6" t="str">
        <f>IF(N158&gt;0,N158*G157,"")</f>
        <v/>
      </c>
      <c r="Q158" s="15"/>
      <c r="R158" s="15"/>
      <c r="S158" s="15"/>
      <c r="U158" s="104"/>
    </row>
    <row r="159" spans="2:21" ht="28" customHeight="1">
      <c r="B159" s="182"/>
      <c r="C159" s="183"/>
      <c r="D159" s="2" t="s">
        <v>236</v>
      </c>
      <c r="E159" s="180"/>
      <c r="F159" s="184"/>
      <c r="G159" s="120"/>
      <c r="H159" s="182"/>
      <c r="I159" s="180"/>
      <c r="J159" s="59"/>
      <c r="K159" s="60"/>
      <c r="M159" s="118"/>
      <c r="N159" s="93"/>
      <c r="O159" s="120"/>
      <c r="P159" s="6" t="str">
        <f>IF(N159&gt;0,N159*G157,"")</f>
        <v/>
      </c>
      <c r="Q159" s="15"/>
      <c r="R159" s="15"/>
      <c r="S159" s="15"/>
      <c r="U159" s="104"/>
    </row>
    <row r="160" spans="2:21" ht="28" customHeight="1">
      <c r="B160" s="182"/>
      <c r="C160" s="183"/>
      <c r="D160" s="2" t="s">
        <v>236</v>
      </c>
      <c r="E160" s="180"/>
      <c r="F160" s="184"/>
      <c r="G160" s="120"/>
      <c r="H160" s="182"/>
      <c r="I160" s="180"/>
      <c r="J160" s="61"/>
      <c r="K160" s="60"/>
      <c r="M160" s="118"/>
      <c r="N160" s="93"/>
      <c r="O160" s="120"/>
      <c r="P160" s="6" t="str">
        <f>IF(N160&gt;0,N160*G157,"")</f>
        <v/>
      </c>
      <c r="Q160" s="15"/>
      <c r="R160" s="15"/>
      <c r="S160" s="15"/>
      <c r="U160" s="104"/>
    </row>
    <row r="161" spans="2:21" ht="28" customHeight="1">
      <c r="B161" s="182"/>
      <c r="C161" s="183"/>
      <c r="D161" s="2" t="s">
        <v>236</v>
      </c>
      <c r="E161" s="180"/>
      <c r="F161" s="184"/>
      <c r="G161" s="120"/>
      <c r="H161" s="182"/>
      <c r="I161" s="180"/>
      <c r="J161" s="62"/>
      <c r="K161" s="63"/>
      <c r="M161" s="118"/>
      <c r="N161" s="93"/>
      <c r="O161" s="120"/>
      <c r="P161" s="6" t="str">
        <f>IF(N161&gt;0,N161*G157,"")</f>
        <v/>
      </c>
      <c r="Q161" s="15"/>
      <c r="R161" s="15"/>
      <c r="S161" s="15"/>
      <c r="U161" s="104"/>
    </row>
    <row r="162" spans="2:21" ht="28" customHeight="1">
      <c r="B162" s="182"/>
      <c r="C162" s="183"/>
      <c r="D162" s="2" t="s">
        <v>236</v>
      </c>
      <c r="E162" s="180"/>
      <c r="F162" s="184"/>
      <c r="G162" s="120"/>
      <c r="H162" s="182"/>
      <c r="I162" s="180"/>
      <c r="J162" s="64"/>
      <c r="K162" s="65"/>
      <c r="M162" s="119"/>
      <c r="N162" s="93"/>
      <c r="O162" s="120"/>
      <c r="P162" s="6" t="str">
        <f>IF(N162&gt;0,N162*G157,"")</f>
        <v/>
      </c>
      <c r="Q162" s="15"/>
      <c r="R162" s="15"/>
      <c r="S162" s="15"/>
      <c r="U162" s="104"/>
    </row>
    <row r="163" spans="2:21" ht="28" customHeight="1">
      <c r="B163" s="182"/>
      <c r="C163" s="183" t="s">
        <v>184</v>
      </c>
      <c r="D163" s="2" t="s">
        <v>236</v>
      </c>
      <c r="E163" s="180" t="s">
        <v>181</v>
      </c>
      <c r="F163" s="184" t="s">
        <v>182</v>
      </c>
      <c r="G163" s="120">
        <v>47</v>
      </c>
      <c r="H163" s="182"/>
      <c r="I163" s="180" t="s">
        <v>185</v>
      </c>
      <c r="J163" s="66"/>
      <c r="K163" s="67"/>
      <c r="M163" s="114">
        <v>5</v>
      </c>
      <c r="N163" s="93"/>
      <c r="O163" s="120">
        <v>95</v>
      </c>
      <c r="P163" s="6" t="str">
        <f>IF(N163&gt;0,N163*G163,"")</f>
        <v/>
      </c>
      <c r="Q163" s="15"/>
      <c r="R163" s="15"/>
      <c r="S163" s="15"/>
      <c r="U163" s="103" t="str">
        <f>IF(OR(SUM(N163:N168)=0,SUM(N163:N168)&gt;=M163),"","Ordered amount lower than min. order amount")</f>
        <v/>
      </c>
    </row>
    <row r="164" spans="2:21" ht="28" customHeight="1">
      <c r="B164" s="182"/>
      <c r="C164" s="183"/>
      <c r="D164" s="2" t="s">
        <v>236</v>
      </c>
      <c r="E164" s="180"/>
      <c r="F164" s="184"/>
      <c r="G164" s="120"/>
      <c r="H164" s="182"/>
      <c r="I164" s="180"/>
      <c r="J164" s="68"/>
      <c r="K164" s="58"/>
      <c r="M164" s="115"/>
      <c r="N164" s="93"/>
      <c r="O164" s="120"/>
      <c r="P164" s="6" t="str">
        <f>IF(N164&gt;0,N164*G163,"")</f>
        <v/>
      </c>
      <c r="Q164" s="15"/>
      <c r="R164" s="15"/>
      <c r="S164" s="15"/>
      <c r="U164" s="104"/>
    </row>
    <row r="165" spans="2:21" ht="28" customHeight="1">
      <c r="B165" s="182"/>
      <c r="C165" s="183"/>
      <c r="D165" s="2" t="s">
        <v>236</v>
      </c>
      <c r="E165" s="180"/>
      <c r="F165" s="184"/>
      <c r="G165" s="120"/>
      <c r="H165" s="182"/>
      <c r="I165" s="180"/>
      <c r="J165" s="69"/>
      <c r="K165" s="70"/>
      <c r="M165" s="115"/>
      <c r="N165" s="93"/>
      <c r="O165" s="120"/>
      <c r="P165" s="6" t="str">
        <f>IF(N165&gt;0,N165*G163,"")</f>
        <v/>
      </c>
      <c r="Q165" s="15"/>
      <c r="R165" s="15"/>
      <c r="S165" s="15"/>
      <c r="U165" s="104"/>
    </row>
    <row r="166" spans="2:21" ht="28" customHeight="1">
      <c r="B166" s="182"/>
      <c r="C166" s="183"/>
      <c r="D166" s="2" t="s">
        <v>236</v>
      </c>
      <c r="E166" s="180"/>
      <c r="F166" s="184"/>
      <c r="G166" s="120"/>
      <c r="H166" s="182"/>
      <c r="I166" s="180"/>
      <c r="J166" s="71"/>
      <c r="K166" s="60"/>
      <c r="M166" s="115"/>
      <c r="N166" s="93"/>
      <c r="O166" s="120"/>
      <c r="P166" s="6" t="str">
        <f>IF(N166&gt;0,N166*G163,"")</f>
        <v/>
      </c>
      <c r="Q166" s="15"/>
      <c r="R166" s="15"/>
      <c r="S166" s="15"/>
      <c r="U166" s="104"/>
    </row>
    <row r="167" spans="2:21" ht="28" customHeight="1">
      <c r="B167" s="182"/>
      <c r="C167" s="183"/>
      <c r="D167" s="2" t="s">
        <v>236</v>
      </c>
      <c r="E167" s="180"/>
      <c r="F167" s="184"/>
      <c r="G167" s="120"/>
      <c r="H167" s="182"/>
      <c r="I167" s="180"/>
      <c r="J167" s="72"/>
      <c r="K167" s="73"/>
      <c r="M167" s="115"/>
      <c r="N167" s="93"/>
      <c r="O167" s="120"/>
      <c r="P167" s="6" t="str">
        <f>IF(N167&gt;0,N167*G163,"")</f>
        <v/>
      </c>
      <c r="Q167" s="15"/>
      <c r="R167" s="15"/>
      <c r="S167" s="15"/>
      <c r="U167" s="104"/>
    </row>
    <row r="168" spans="2:21" ht="28" customHeight="1">
      <c r="B168" s="182"/>
      <c r="C168" s="183"/>
      <c r="D168" s="2" t="s">
        <v>236</v>
      </c>
      <c r="E168" s="180"/>
      <c r="F168" s="184"/>
      <c r="G168" s="120"/>
      <c r="H168" s="182"/>
      <c r="I168" s="180"/>
      <c r="J168" s="64"/>
      <c r="K168" s="65"/>
      <c r="M168" s="116"/>
      <c r="N168" s="93"/>
      <c r="O168" s="120"/>
      <c r="P168" s="6" t="str">
        <f>IF(N168&gt;0,N168*G163,"")</f>
        <v/>
      </c>
      <c r="Q168" s="15"/>
      <c r="R168" s="15"/>
      <c r="S168" s="15"/>
      <c r="U168" s="105"/>
    </row>
    <row r="169" spans="2:21" ht="28" customHeight="1">
      <c r="B169" s="182"/>
      <c r="C169" s="183" t="s">
        <v>186</v>
      </c>
      <c r="D169" s="2" t="s">
        <v>236</v>
      </c>
      <c r="E169" s="180" t="s">
        <v>187</v>
      </c>
      <c r="F169" s="184" t="s">
        <v>188</v>
      </c>
      <c r="G169" s="120">
        <v>42</v>
      </c>
      <c r="H169" s="182"/>
      <c r="I169" s="180" t="s">
        <v>189</v>
      </c>
      <c r="J169" s="181" t="s">
        <v>122</v>
      </c>
      <c r="K169" s="181"/>
      <c r="L169" s="48"/>
      <c r="M169" s="114">
        <v>5</v>
      </c>
      <c r="N169" s="93"/>
      <c r="O169" s="120">
        <v>95</v>
      </c>
      <c r="P169" s="6" t="str">
        <f>IF(N169&gt;0,N169*G169,"")</f>
        <v/>
      </c>
      <c r="Q169" s="15"/>
      <c r="R169" s="15"/>
      <c r="S169" s="15"/>
      <c r="U169" s="103" t="str">
        <f>IF(OR(SUM(N169:N174)=0,SUM(N169:N174)&gt;=M169),"","Ordered amount lower than min. order amount")</f>
        <v/>
      </c>
    </row>
    <row r="170" spans="2:21" ht="28" customHeight="1">
      <c r="B170" s="182"/>
      <c r="C170" s="183"/>
      <c r="D170" s="2" t="s">
        <v>236</v>
      </c>
      <c r="E170" s="180"/>
      <c r="F170" s="184"/>
      <c r="G170" s="120"/>
      <c r="H170" s="182"/>
      <c r="I170" s="180"/>
      <c r="J170" s="185" t="s">
        <v>190</v>
      </c>
      <c r="K170" s="185"/>
      <c r="L170" s="48"/>
      <c r="M170" s="115"/>
      <c r="N170" s="93"/>
      <c r="O170" s="120"/>
      <c r="P170" s="6" t="str">
        <f>IF(N170&gt;0,N170*G169,"")</f>
        <v/>
      </c>
      <c r="Q170" s="15"/>
      <c r="R170" s="15"/>
      <c r="S170" s="15"/>
      <c r="U170" s="104"/>
    </row>
    <row r="171" spans="2:21" ht="28" customHeight="1">
      <c r="B171" s="182"/>
      <c r="C171" s="183"/>
      <c r="D171" s="2" t="s">
        <v>236</v>
      </c>
      <c r="E171" s="180"/>
      <c r="F171" s="184"/>
      <c r="G171" s="120"/>
      <c r="H171" s="182"/>
      <c r="I171" s="180"/>
      <c r="J171" s="186" t="s">
        <v>132</v>
      </c>
      <c r="K171" s="186"/>
      <c r="L171" s="48"/>
      <c r="M171" s="115"/>
      <c r="N171" s="93"/>
      <c r="O171" s="120"/>
      <c r="P171" s="6" t="str">
        <f>IF(N171&gt;0,N171*G169,"")</f>
        <v/>
      </c>
      <c r="Q171" s="15"/>
      <c r="R171" s="15"/>
      <c r="S171" s="15"/>
      <c r="U171" s="104"/>
    </row>
    <row r="172" spans="2:21" ht="28" customHeight="1">
      <c r="B172" s="182"/>
      <c r="C172" s="183"/>
      <c r="D172" s="2" t="s">
        <v>236</v>
      </c>
      <c r="E172" s="180"/>
      <c r="F172" s="184"/>
      <c r="G172" s="120"/>
      <c r="H172" s="182"/>
      <c r="I172" s="180"/>
      <c r="J172" s="177" t="s">
        <v>191</v>
      </c>
      <c r="K172" s="177"/>
      <c r="L172" s="48"/>
      <c r="M172" s="115"/>
      <c r="N172" s="93"/>
      <c r="O172" s="120"/>
      <c r="P172" s="6" t="str">
        <f>IF(N172&gt;0,N172*G169,"")</f>
        <v/>
      </c>
      <c r="Q172" s="15"/>
      <c r="R172" s="15"/>
      <c r="S172" s="15"/>
      <c r="U172" s="104"/>
    </row>
    <row r="173" spans="2:21" ht="28" customHeight="1">
      <c r="B173" s="182"/>
      <c r="C173" s="183"/>
      <c r="D173" s="2" t="s">
        <v>236</v>
      </c>
      <c r="E173" s="180"/>
      <c r="F173" s="184"/>
      <c r="G173" s="120"/>
      <c r="H173" s="182"/>
      <c r="I173" s="180"/>
      <c r="J173" s="178" t="s">
        <v>155</v>
      </c>
      <c r="K173" s="178"/>
      <c r="L173" s="49"/>
      <c r="M173" s="115"/>
      <c r="N173" s="93"/>
      <c r="O173" s="120"/>
      <c r="P173" s="6" t="str">
        <f>IF(N173&gt;0,N173*G169,"")</f>
        <v/>
      </c>
      <c r="Q173" s="15"/>
      <c r="R173" s="15"/>
      <c r="S173" s="15"/>
      <c r="U173" s="104"/>
    </row>
    <row r="174" spans="2:21" ht="28" customHeight="1">
      <c r="B174" s="182"/>
      <c r="C174" s="183"/>
      <c r="D174" s="2" t="s">
        <v>236</v>
      </c>
      <c r="E174" s="180"/>
      <c r="F174" s="184"/>
      <c r="G174" s="120"/>
      <c r="H174" s="182"/>
      <c r="I174" s="180"/>
      <c r="J174" s="179" t="s">
        <v>192</v>
      </c>
      <c r="K174" s="179"/>
      <c r="L174" s="45"/>
      <c r="M174" s="116"/>
      <c r="N174" s="93"/>
      <c r="O174" s="120"/>
      <c r="P174" s="6" t="str">
        <f>IF(N174&gt;0,N174*G169,"")</f>
        <v/>
      </c>
      <c r="Q174" s="15"/>
      <c r="R174" s="15"/>
      <c r="S174" s="15"/>
      <c r="U174" s="105"/>
    </row>
    <row r="175" spans="2:21" ht="28" customHeight="1">
      <c r="B175" s="166"/>
      <c r="C175" s="169" t="s">
        <v>193</v>
      </c>
      <c r="D175" s="2" t="s">
        <v>236</v>
      </c>
      <c r="E175" s="166" t="s">
        <v>194</v>
      </c>
      <c r="F175" s="172" t="s">
        <v>195</v>
      </c>
      <c r="G175" s="121">
        <v>55</v>
      </c>
      <c r="H175" s="166"/>
      <c r="I175" s="166" t="s">
        <v>196</v>
      </c>
      <c r="J175" s="148" t="s">
        <v>122</v>
      </c>
      <c r="K175" s="149"/>
      <c r="L175" s="45"/>
      <c r="M175" s="114">
        <v>5</v>
      </c>
      <c r="N175" s="93"/>
      <c r="O175" s="121">
        <v>110</v>
      </c>
      <c r="P175" s="6" t="str">
        <f>IF(N175&gt;0,N175*G175,"")</f>
        <v/>
      </c>
      <c r="Q175" s="15"/>
      <c r="R175" s="15"/>
      <c r="S175" s="15"/>
      <c r="U175" s="103" t="str">
        <f>IF(OR(SUM(N175:N178)=0,SUM(N175:N178)&gt;=M175),"","Ordered amount lower than min. order amount")</f>
        <v/>
      </c>
    </row>
    <row r="176" spans="2:21" ht="28" customHeight="1">
      <c r="B176" s="167"/>
      <c r="C176" s="170"/>
      <c r="D176" s="2" t="s">
        <v>236</v>
      </c>
      <c r="E176" s="167"/>
      <c r="F176" s="173"/>
      <c r="G176" s="122"/>
      <c r="H176" s="167"/>
      <c r="I176" s="167"/>
      <c r="J176" s="150" t="s">
        <v>131</v>
      </c>
      <c r="K176" s="150"/>
      <c r="L176" s="48"/>
      <c r="M176" s="115"/>
      <c r="N176" s="93"/>
      <c r="O176" s="122"/>
      <c r="P176" s="6" t="str">
        <f>IF(N176&gt;0,N176*G175,"")</f>
        <v/>
      </c>
      <c r="Q176" s="15"/>
      <c r="R176" s="15"/>
      <c r="S176" s="15"/>
      <c r="U176" s="104"/>
    </row>
    <row r="177" spans="2:21" ht="28" customHeight="1">
      <c r="B177" s="167"/>
      <c r="C177" s="170"/>
      <c r="D177" s="2" t="s">
        <v>236</v>
      </c>
      <c r="E177" s="167"/>
      <c r="F177" s="173"/>
      <c r="G177" s="122"/>
      <c r="H177" s="167"/>
      <c r="I177" s="167"/>
      <c r="J177" s="151" t="s">
        <v>197</v>
      </c>
      <c r="K177" s="152"/>
      <c r="L177" s="48"/>
      <c r="M177" s="115"/>
      <c r="N177" s="93"/>
      <c r="O177" s="122"/>
      <c r="P177" s="6" t="str">
        <f>IF(N177&gt;0,N177*G175,"")</f>
        <v/>
      </c>
      <c r="Q177" s="15"/>
      <c r="R177" s="15"/>
      <c r="S177" s="15"/>
      <c r="U177" s="104"/>
    </row>
    <row r="178" spans="2:21" ht="28" customHeight="1">
      <c r="B178" s="168"/>
      <c r="C178" s="171"/>
      <c r="D178" s="2" t="s">
        <v>236</v>
      </c>
      <c r="E178" s="168"/>
      <c r="F178" s="174"/>
      <c r="G178" s="123"/>
      <c r="H178" s="168"/>
      <c r="I178" s="168"/>
      <c r="J178" s="153" t="s">
        <v>198</v>
      </c>
      <c r="K178" s="154"/>
      <c r="L178" s="48"/>
      <c r="M178" s="116"/>
      <c r="N178" s="93"/>
      <c r="O178" s="123"/>
      <c r="P178" s="6" t="str">
        <f>IF(N178&gt;0,N178*G175,"")</f>
        <v/>
      </c>
      <c r="Q178" s="15"/>
      <c r="R178" s="15"/>
      <c r="S178" s="15"/>
      <c r="U178" s="105"/>
    </row>
    <row r="179" ht="102" customHeight="1">
      <c r="U179" s="89"/>
    </row>
    <row r="180" ht="102" customHeight="1">
      <c r="U180" s="89"/>
    </row>
    <row r="181" ht="102" customHeight="1"/>
    <row r="182" ht="102" customHeight="1"/>
    <row r="183" ht="102" customHeight="1"/>
    <row r="184" ht="102" customHeight="1"/>
    <row r="185" ht="102" customHeight="1"/>
    <row r="186" ht="102" customHeight="1"/>
    <row r="187" ht="102" customHeight="1"/>
    <row r="188" ht="102" customHeight="1"/>
    <row r="189" ht="102" customHeight="1"/>
    <row r="190" ht="102" customHeight="1"/>
    <row r="191" ht="102" customHeight="1"/>
    <row r="192" ht="102" customHeight="1"/>
    <row r="193" ht="102" customHeight="1"/>
    <row r="194" ht="102" customHeight="1"/>
    <row r="195" ht="102" customHeight="1"/>
    <row r="196" ht="102" customHeight="1"/>
    <row r="197" ht="102" customHeight="1"/>
    <row r="198" ht="102" customHeight="1"/>
    <row r="199" ht="102" customHeight="1"/>
    <row r="200" ht="102" customHeight="1"/>
    <row r="201" ht="102" customHeight="1"/>
    <row r="202" ht="102" customHeight="1"/>
    <row r="203" ht="102" customHeight="1"/>
    <row r="204" ht="102" customHeight="1"/>
    <row r="205" ht="102" customHeight="1"/>
    <row r="206" ht="102" customHeight="1"/>
    <row r="207" ht="102" customHeight="1"/>
    <row r="208" ht="102" customHeight="1"/>
    <row r="209" ht="102" customHeight="1"/>
    <row r="210" ht="102" customHeight="1"/>
    <row r="211" ht="102" customHeight="1"/>
    <row r="212" ht="102" customHeight="1"/>
    <row r="213" ht="102" customHeight="1"/>
    <row r="214" ht="102" customHeight="1"/>
    <row r="215" ht="102" customHeight="1"/>
    <row r="216" ht="102" customHeight="1"/>
    <row r="217" ht="102" customHeight="1"/>
    <row r="218" ht="102" customHeight="1"/>
    <row r="219" ht="102" customHeight="1"/>
    <row r="220" ht="102" customHeight="1"/>
    <row r="221" ht="102" customHeight="1"/>
    <row r="222" ht="102" customHeight="1"/>
    <row r="223" ht="102" customHeight="1"/>
    <row r="224" ht="102" customHeight="1"/>
    <row r="225" ht="102" customHeight="1"/>
    <row r="226" ht="102" customHeight="1"/>
    <row r="227" ht="102" customHeight="1"/>
    <row r="228" ht="102" customHeight="1"/>
    <row r="229" ht="102" customHeight="1"/>
    <row r="230" ht="102" customHeight="1"/>
    <row r="231" ht="102" customHeight="1"/>
    <row r="232" ht="102" customHeight="1"/>
    <row r="233" ht="102" customHeight="1"/>
    <row r="234" ht="102" customHeight="1"/>
    <row r="235" ht="102" customHeight="1"/>
    <row r="236" ht="102" customHeight="1"/>
    <row r="237" ht="102" customHeight="1"/>
    <row r="238" ht="102" customHeight="1"/>
    <row r="239" ht="102" customHeight="1"/>
    <row r="240" ht="102" customHeight="1"/>
    <row r="241" ht="102" customHeight="1"/>
    <row r="242" ht="102" customHeight="1"/>
    <row r="243" ht="102" customHeight="1"/>
    <row r="244" ht="102" customHeight="1"/>
    <row r="245" ht="102" customHeight="1"/>
    <row r="246" ht="102" customHeight="1"/>
    <row r="247" ht="102" customHeight="1"/>
    <row r="248" ht="102" customHeight="1"/>
    <row r="249" ht="102" customHeight="1"/>
    <row r="250" ht="102" customHeight="1"/>
    <row r="251" ht="102" customHeight="1"/>
    <row r="252" ht="102" customHeight="1"/>
  </sheetData>
  <sheetProtection password="F3DE" sheet="1" objects="1" scenarios="1" selectLockedCells="1"/>
  <mergeCells count="356">
    <mergeCell ref="B6:P6"/>
    <mergeCell ref="C81:C82"/>
    <mergeCell ref="E81:E82"/>
    <mergeCell ref="B81:B82"/>
    <mergeCell ref="F81:F82"/>
    <mergeCell ref="H81:H82"/>
    <mergeCell ref="I81:I82"/>
    <mergeCell ref="B13:B15"/>
    <mergeCell ref="C13:C15"/>
    <mergeCell ref="E13:E15"/>
    <mergeCell ref="F13:F15"/>
    <mergeCell ref="B16:B18"/>
    <mergeCell ref="C16:C18"/>
    <mergeCell ref="E16:E18"/>
    <mergeCell ref="F16:F18"/>
    <mergeCell ref="B7:B9"/>
    <mergeCell ref="C7:C9"/>
    <mergeCell ref="F7:F9"/>
    <mergeCell ref="E7:E9"/>
    <mergeCell ref="B10:B12"/>
    <mergeCell ref="C10:C12"/>
    <mergeCell ref="E10:E12"/>
    <mergeCell ref="F10:F12"/>
    <mergeCell ref="B85:B86"/>
    <mergeCell ref="C85:C86"/>
    <mergeCell ref="E85:E86"/>
    <mergeCell ref="F85:F86"/>
    <mergeCell ref="H85:H86"/>
    <mergeCell ref="I85:I86"/>
    <mergeCell ref="B83:B84"/>
    <mergeCell ref="C83:C84"/>
    <mergeCell ref="E83:E84"/>
    <mergeCell ref="F83:F84"/>
    <mergeCell ref="H83:H84"/>
    <mergeCell ref="I83:I84"/>
    <mergeCell ref="I87:I93"/>
    <mergeCell ref="I94:I100"/>
    <mergeCell ref="C101:C107"/>
    <mergeCell ref="E101:E107"/>
    <mergeCell ref="F101:F107"/>
    <mergeCell ref="H101:H107"/>
    <mergeCell ref="I101:I107"/>
    <mergeCell ref="B87:B93"/>
    <mergeCell ref="C87:C93"/>
    <mergeCell ref="E87:E93"/>
    <mergeCell ref="F87:F93"/>
    <mergeCell ref="H87:H93"/>
    <mergeCell ref="B94:B100"/>
    <mergeCell ref="C94:C100"/>
    <mergeCell ref="E94:E100"/>
    <mergeCell ref="F94:F100"/>
    <mergeCell ref="H94:H100"/>
    <mergeCell ref="I111:I119"/>
    <mergeCell ref="B120:B124"/>
    <mergeCell ref="C120:C124"/>
    <mergeCell ref="E120:E124"/>
    <mergeCell ref="F120:F124"/>
    <mergeCell ref="H120:H124"/>
    <mergeCell ref="I120:I124"/>
    <mergeCell ref="B125:B131"/>
    <mergeCell ref="B101:B107"/>
    <mergeCell ref="C111:C119"/>
    <mergeCell ref="B111:B119"/>
    <mergeCell ref="E111:E119"/>
    <mergeCell ref="F111:F119"/>
    <mergeCell ref="H111:H119"/>
    <mergeCell ref="C125:C131"/>
    <mergeCell ref="E125:E131"/>
    <mergeCell ref="F125:F131"/>
    <mergeCell ref="H125:H131"/>
    <mergeCell ref="I125:I131"/>
    <mergeCell ref="C132:C136"/>
    <mergeCell ref="E132:E136"/>
    <mergeCell ref="F132:F136"/>
    <mergeCell ref="H132:H136"/>
    <mergeCell ref="I132:I136"/>
    <mergeCell ref="C137:C140"/>
    <mergeCell ref="E137:E140"/>
    <mergeCell ref="F137:F140"/>
    <mergeCell ref="H137:H140"/>
    <mergeCell ref="I137:I140"/>
    <mergeCell ref="C143:C149"/>
    <mergeCell ref="E143:E149"/>
    <mergeCell ref="F143:F149"/>
    <mergeCell ref="H143:H149"/>
    <mergeCell ref="I143:I149"/>
    <mergeCell ref="G101:G107"/>
    <mergeCell ref="G111:G119"/>
    <mergeCell ref="B157:B162"/>
    <mergeCell ref="J5:K5"/>
    <mergeCell ref="G120:G124"/>
    <mergeCell ref="G125:G131"/>
    <mergeCell ref="G132:G136"/>
    <mergeCell ref="G137:G140"/>
    <mergeCell ref="G143:G149"/>
    <mergeCell ref="G150:G156"/>
    <mergeCell ref="G157:G162"/>
    <mergeCell ref="F150:F156"/>
    <mergeCell ref="H150:H156"/>
    <mergeCell ref="I150:I156"/>
    <mergeCell ref="C157:C162"/>
    <mergeCell ref="E157:E162"/>
    <mergeCell ref="F157:F162"/>
    <mergeCell ref="H157:H162"/>
    <mergeCell ref="I157:I162"/>
    <mergeCell ref="B143:B149"/>
    <mergeCell ref="B137:B140"/>
    <mergeCell ref="B132:B136"/>
    <mergeCell ref="B150:B156"/>
    <mergeCell ref="C150:C156"/>
    <mergeCell ref="J23:K23"/>
    <mergeCell ref="J24:K24"/>
    <mergeCell ref="J25:K25"/>
    <mergeCell ref="J26:K26"/>
    <mergeCell ref="J27:K27"/>
    <mergeCell ref="J28:K28"/>
    <mergeCell ref="J19:K19"/>
    <mergeCell ref="J20:K20"/>
    <mergeCell ref="J21:K21"/>
    <mergeCell ref="J22:K22"/>
    <mergeCell ref="J35:K35"/>
    <mergeCell ref="J36:K36"/>
    <mergeCell ref="J37:K37"/>
    <mergeCell ref="J38:K38"/>
    <mergeCell ref="J40:K40"/>
    <mergeCell ref="J41:K41"/>
    <mergeCell ref="J31:K31"/>
    <mergeCell ref="J32:K32"/>
    <mergeCell ref="J33:K33"/>
    <mergeCell ref="J34:K34"/>
    <mergeCell ref="J48:K48"/>
    <mergeCell ref="J49:K49"/>
    <mergeCell ref="J50:K50"/>
    <mergeCell ref="J51:K51"/>
    <mergeCell ref="J52:K52"/>
    <mergeCell ref="J53:K53"/>
    <mergeCell ref="J42:K42"/>
    <mergeCell ref="J43:K43"/>
    <mergeCell ref="J44:K44"/>
    <mergeCell ref="J45:K45"/>
    <mergeCell ref="J46:K46"/>
    <mergeCell ref="J47:K47"/>
    <mergeCell ref="J60:K60"/>
    <mergeCell ref="J61:K61"/>
    <mergeCell ref="J62:K62"/>
    <mergeCell ref="J63:K63"/>
    <mergeCell ref="J64:K64"/>
    <mergeCell ref="J65:K65"/>
    <mergeCell ref="J54:K54"/>
    <mergeCell ref="J55:K55"/>
    <mergeCell ref="J56:K56"/>
    <mergeCell ref="J57:K57"/>
    <mergeCell ref="J58:K58"/>
    <mergeCell ref="J59:K59"/>
    <mergeCell ref="J73:K73"/>
    <mergeCell ref="J74:K74"/>
    <mergeCell ref="J75:K75"/>
    <mergeCell ref="J76:K76"/>
    <mergeCell ref="J77:K77"/>
    <mergeCell ref="J78:K78"/>
    <mergeCell ref="J66:K66"/>
    <mergeCell ref="J67:K67"/>
    <mergeCell ref="J68:K68"/>
    <mergeCell ref="J69:K69"/>
    <mergeCell ref="J71:K71"/>
    <mergeCell ref="J72:K72"/>
    <mergeCell ref="J96:K96"/>
    <mergeCell ref="J97:K97"/>
    <mergeCell ref="J86:K86"/>
    <mergeCell ref="J87:K87"/>
    <mergeCell ref="J88:K88"/>
    <mergeCell ref="J89:K89"/>
    <mergeCell ref="J90:K90"/>
    <mergeCell ref="J91:K91"/>
    <mergeCell ref="J79:K79"/>
    <mergeCell ref="J81:K81"/>
    <mergeCell ref="J82:K82"/>
    <mergeCell ref="J83:K83"/>
    <mergeCell ref="J84:K84"/>
    <mergeCell ref="J85:K85"/>
    <mergeCell ref="J104:K104"/>
    <mergeCell ref="J105:K105"/>
    <mergeCell ref="J106:K106"/>
    <mergeCell ref="J107:K107"/>
    <mergeCell ref="J108:K108"/>
    <mergeCell ref="J109:K109"/>
    <mergeCell ref="J98:K98"/>
    <mergeCell ref="J99:K99"/>
    <mergeCell ref="J100:K100"/>
    <mergeCell ref="J101:K101"/>
    <mergeCell ref="J102:K102"/>
    <mergeCell ref="J103:K103"/>
    <mergeCell ref="J127:K127"/>
    <mergeCell ref="J116:K116"/>
    <mergeCell ref="J117:K117"/>
    <mergeCell ref="J118:K118"/>
    <mergeCell ref="J119:K119"/>
    <mergeCell ref="J120:K120"/>
    <mergeCell ref="J121:K121"/>
    <mergeCell ref="J110:K110"/>
    <mergeCell ref="J111:K111"/>
    <mergeCell ref="J112:K112"/>
    <mergeCell ref="J113:K113"/>
    <mergeCell ref="J114:K114"/>
    <mergeCell ref="J115:K115"/>
    <mergeCell ref="B163:B168"/>
    <mergeCell ref="C163:C168"/>
    <mergeCell ref="E163:E168"/>
    <mergeCell ref="F163:F168"/>
    <mergeCell ref="H163:H168"/>
    <mergeCell ref="J146:K146"/>
    <mergeCell ref="J147:K147"/>
    <mergeCell ref="J148:K148"/>
    <mergeCell ref="J150:K150"/>
    <mergeCell ref="J149:K149"/>
    <mergeCell ref="J151:K151"/>
    <mergeCell ref="E150:E156"/>
    <mergeCell ref="U29:U30"/>
    <mergeCell ref="U81:U82"/>
    <mergeCell ref="U83:U84"/>
    <mergeCell ref="U85:U86"/>
    <mergeCell ref="O132:O136"/>
    <mergeCell ref="O137:O140"/>
    <mergeCell ref="O143:O149"/>
    <mergeCell ref="O150:O156"/>
    <mergeCell ref="U87:U93"/>
    <mergeCell ref="U94:U100"/>
    <mergeCell ref="U101:U107"/>
    <mergeCell ref="U111:U119"/>
    <mergeCell ref="U125:U131"/>
    <mergeCell ref="O111:O119"/>
    <mergeCell ref="O120:O124"/>
    <mergeCell ref="O125:O131"/>
    <mergeCell ref="U120:U124"/>
    <mergeCell ref="U132:U136"/>
    <mergeCell ref="O101:O107"/>
    <mergeCell ref="B29:B30"/>
    <mergeCell ref="B39:P39"/>
    <mergeCell ref="B70:P70"/>
    <mergeCell ref="B80:P80"/>
    <mergeCell ref="B175:B178"/>
    <mergeCell ref="C175:C178"/>
    <mergeCell ref="E175:E178"/>
    <mergeCell ref="F175:F178"/>
    <mergeCell ref="H175:H178"/>
    <mergeCell ref="I175:I178"/>
    <mergeCell ref="O157:O162"/>
    <mergeCell ref="O163:O168"/>
    <mergeCell ref="O169:O174"/>
    <mergeCell ref="J172:K172"/>
    <mergeCell ref="J173:K173"/>
    <mergeCell ref="J174:K174"/>
    <mergeCell ref="I163:I168"/>
    <mergeCell ref="J169:K169"/>
    <mergeCell ref="B169:B174"/>
    <mergeCell ref="C169:C174"/>
    <mergeCell ref="E169:E174"/>
    <mergeCell ref="F169:F174"/>
    <mergeCell ref="H169:H174"/>
    <mergeCell ref="I169:I174"/>
    <mergeCell ref="C29:C30"/>
    <mergeCell ref="E29:E30"/>
    <mergeCell ref="F29:F30"/>
    <mergeCell ref="J29:K30"/>
    <mergeCell ref="J175:K175"/>
    <mergeCell ref="J176:K176"/>
    <mergeCell ref="J177:K177"/>
    <mergeCell ref="J178:K178"/>
    <mergeCell ref="O175:O178"/>
    <mergeCell ref="J170:K170"/>
    <mergeCell ref="J171:K171"/>
    <mergeCell ref="J152:K152"/>
    <mergeCell ref="J153:K153"/>
    <mergeCell ref="J154:K154"/>
    <mergeCell ref="J155:K155"/>
    <mergeCell ref="J156:K156"/>
    <mergeCell ref="J140:K140"/>
    <mergeCell ref="J141:K141"/>
    <mergeCell ref="J142:K142"/>
    <mergeCell ref="J143:K143"/>
    <mergeCell ref="J144:K144"/>
    <mergeCell ref="J145:K145"/>
    <mergeCell ref="J134:K134"/>
    <mergeCell ref="J135:K135"/>
    <mergeCell ref="E2:F2"/>
    <mergeCell ref="E3:F3"/>
    <mergeCell ref="G81:G82"/>
    <mergeCell ref="G83:G84"/>
    <mergeCell ref="G85:G86"/>
    <mergeCell ref="G87:G93"/>
    <mergeCell ref="G94:G100"/>
    <mergeCell ref="M87:M93"/>
    <mergeCell ref="M85:M86"/>
    <mergeCell ref="M83:M84"/>
    <mergeCell ref="M81:M82"/>
    <mergeCell ref="M7:M9"/>
    <mergeCell ref="M10:M12"/>
    <mergeCell ref="M13:M15"/>
    <mergeCell ref="M16:M18"/>
    <mergeCell ref="M29:M30"/>
    <mergeCell ref="J10:K12"/>
    <mergeCell ref="J7:K9"/>
    <mergeCell ref="J13:K15"/>
    <mergeCell ref="J16:K18"/>
    <mergeCell ref="J92:K92"/>
    <mergeCell ref="J93:K93"/>
    <mergeCell ref="J94:K94"/>
    <mergeCell ref="J95:K95"/>
    <mergeCell ref="G163:G168"/>
    <mergeCell ref="G169:G174"/>
    <mergeCell ref="G175:G178"/>
    <mergeCell ref="M132:M136"/>
    <mergeCell ref="M101:M107"/>
    <mergeCell ref="M94:M100"/>
    <mergeCell ref="M163:M168"/>
    <mergeCell ref="M175:M178"/>
    <mergeCell ref="O94:O100"/>
    <mergeCell ref="J136:K136"/>
    <mergeCell ref="J137:K137"/>
    <mergeCell ref="J138:K138"/>
    <mergeCell ref="J139:K139"/>
    <mergeCell ref="J128:K128"/>
    <mergeCell ref="J129:K129"/>
    <mergeCell ref="J130:K130"/>
    <mergeCell ref="J131:K131"/>
    <mergeCell ref="J132:K132"/>
    <mergeCell ref="J133:K133"/>
    <mergeCell ref="J122:K122"/>
    <mergeCell ref="J123:K123"/>
    <mergeCell ref="J124:K124"/>
    <mergeCell ref="J125:K125"/>
    <mergeCell ref="J126:K126"/>
    <mergeCell ref="U175:U178"/>
    <mergeCell ref="U137:U140"/>
    <mergeCell ref="U143:U149"/>
    <mergeCell ref="U150:U156"/>
    <mergeCell ref="U157:U162"/>
    <mergeCell ref="U163:U168"/>
    <mergeCell ref="U169:U174"/>
    <mergeCell ref="I2:P2"/>
    <mergeCell ref="J3:P3"/>
    <mergeCell ref="M111:M119"/>
    <mergeCell ref="M120:M124"/>
    <mergeCell ref="M125:M131"/>
    <mergeCell ref="M169:M174"/>
    <mergeCell ref="M143:M149"/>
    <mergeCell ref="M150:M156"/>
    <mergeCell ref="M157:M162"/>
    <mergeCell ref="M137:M140"/>
    <mergeCell ref="O83:O84"/>
    <mergeCell ref="O85:O86"/>
    <mergeCell ref="O87:O93"/>
    <mergeCell ref="O81:O82"/>
    <mergeCell ref="U7:U9"/>
    <mergeCell ref="U10:U12"/>
    <mergeCell ref="U16:U18"/>
  </mergeCells>
  <hyperlinks>
    <hyperlink ref="J3" r:id="rId1" display="mailto:prena@kathika.nl"/>
    <hyperlink ref="U2" location="TermsConditions!A1" display="T&amp;C's apply"/>
  </hyperlinks>
  <printOptions/>
  <pageMargins left="0.75" right="0.75" top="1" bottom="1" header="0.5" footer="0.5"/>
  <pageSetup horizontalDpi="600" verticalDpi="600" orientation="portrait" paperSize="9"/>
  <ignoredErrors>
    <ignoredError sqref="P40 U79"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topLeftCell="A1">
      <selection activeCell="C2" sqref="C2"/>
    </sheetView>
  </sheetViews>
  <sheetFormatPr defaultColWidth="11.00390625" defaultRowHeight="15.75"/>
  <cols>
    <col min="1" max="1" width="2.375" style="0" customWidth="1"/>
    <col min="2" max="2" width="173.875" style="0" customWidth="1"/>
  </cols>
  <sheetData>
    <row r="2" spans="2:3" ht="28" customHeight="1">
      <c r="B2" s="100" t="s">
        <v>256</v>
      </c>
      <c r="C2" s="101" t="s">
        <v>266</v>
      </c>
    </row>
    <row r="3" spans="2:3" ht="28" customHeight="1">
      <c r="B3" s="95" t="s">
        <v>264</v>
      </c>
      <c r="C3" s="96"/>
    </row>
    <row r="4" spans="2:3" ht="57" customHeight="1">
      <c r="B4" s="19" t="s">
        <v>257</v>
      </c>
      <c r="C4" s="96"/>
    </row>
    <row r="5" spans="2:3" ht="28" customHeight="1">
      <c r="B5" s="97" t="s">
        <v>258</v>
      </c>
      <c r="C5" s="96"/>
    </row>
    <row r="6" spans="2:3" ht="28" customHeight="1">
      <c r="B6" s="97" t="s">
        <v>259</v>
      </c>
      <c r="C6" s="96"/>
    </row>
    <row r="7" spans="2:3" ht="28" customHeight="1">
      <c r="B7" s="97" t="s">
        <v>260</v>
      </c>
      <c r="C7" s="96"/>
    </row>
    <row r="8" spans="2:3" ht="28" customHeight="1">
      <c r="B8" s="97" t="s">
        <v>261</v>
      </c>
      <c r="C8" s="96"/>
    </row>
    <row r="9" spans="2:3" ht="28" customHeight="1">
      <c r="B9" s="97" t="s">
        <v>262</v>
      </c>
      <c r="C9" s="96"/>
    </row>
    <row r="10" spans="2:3" ht="28" customHeight="1">
      <c r="B10" s="98" t="s">
        <v>263</v>
      </c>
      <c r="C10" s="99"/>
    </row>
  </sheetData>
  <sheetProtection password="F3DE" sheet="1" objects="1" scenarios="1" selectLockedCells="1"/>
  <hyperlinks>
    <hyperlink ref="C2" location="KathikaV1_1!A1" display="Back"/>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Jasper Sterenberg</dc:creator>
  <cp:keywords/>
  <dc:description/>
  <cp:lastModifiedBy>Jasper Sterenberg</cp:lastModifiedBy>
  <dcterms:created xsi:type="dcterms:W3CDTF">2019-08-18T12:18:36Z</dcterms:created>
  <dcterms:modified xsi:type="dcterms:W3CDTF">2019-08-22T11:47:02Z</dcterms:modified>
  <cp:category/>
  <cp:version/>
  <cp:contentType/>
  <cp:contentStatus/>
</cp:coreProperties>
</file>